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ltjon\Desktop\"/>
    </mc:Choice>
  </mc:AlternateContent>
  <xr:revisionPtr revIDLastSave="0" documentId="8_{11F8B007-5451-402E-A6E7-8B57A10A6FE5}" xr6:coauthVersionLast="47" xr6:coauthVersionMax="47" xr10:uidLastSave="{00000000-0000-0000-0000-000000000000}"/>
  <bookViews>
    <workbookView xWindow="28680" yWindow="-120" windowWidth="29040" windowHeight="15840" xr2:uid="{5475E158-D9B8-4122-9617-9BA904541B50}"/>
  </bookViews>
  <sheets>
    <sheet name="PnL Summary" sheetId="1" r:id="rId1"/>
  </sheets>
  <definedNames>
    <definedName name="\A">#REF!</definedName>
    <definedName name="\B">#REF!</definedName>
    <definedName name="\H">#REF!</definedName>
    <definedName name="\K">#REF!</definedName>
    <definedName name="\M">#REF!</definedName>
    <definedName name="\O">#REF!</definedName>
    <definedName name="\Q">#REF!</definedName>
    <definedName name="\T">#REF!</definedName>
    <definedName name="\W">#REF!</definedName>
    <definedName name="\X">#REF!</definedName>
    <definedName name="\Y">#REF!</definedName>
    <definedName name="\Z">#REF!</definedName>
    <definedName name="___AFS2">#REF!</definedName>
    <definedName name="___DTB1">#REF!</definedName>
    <definedName name="___DTB2">#REF!</definedName>
    <definedName name="__AFS2">#REF!</definedName>
    <definedName name="__DTB1">#REF!</definedName>
    <definedName name="__DTB2">#REF!</definedName>
    <definedName name="_10KEY_INTERCONNCT">#REF!</definedName>
    <definedName name="_11KEY_INTLDIST">#REF!</definedName>
    <definedName name="_12KEY_MATMGMT">#REF!</definedName>
    <definedName name="_13KEY_MFTG">#REF!</definedName>
    <definedName name="_14KEY_POWER">#REF!</definedName>
    <definedName name="_15KEY_REPEATERS">#REF!</definedName>
    <definedName name="_16KEY_TELEWIRE">#REF!</definedName>
    <definedName name="_17KEY_TW_DIST">#REF!</definedName>
    <definedName name="_18TRANS_ACQUIS">#REF!</definedName>
    <definedName name="_19TRANS_BS">#REF!</definedName>
    <definedName name="_1KEY_ACTVELEC">#REF!</definedName>
    <definedName name="_2000_01_District_Cost_Differential">#REF!</definedName>
    <definedName name="_20ZP_PRIOR_CONSOL">#REF!</definedName>
    <definedName name="_21ZP_YTD_CONSOL">#REF!</definedName>
    <definedName name="_2KEY_ANTECH">#REF!</definedName>
    <definedName name="_3.__Supplemental_Academic_Instruction">#REF!</definedName>
    <definedName name="_3KEY_CONSOL">#REF!</definedName>
    <definedName name="_4KEY_CONSOLKEPTL">#REF!</definedName>
    <definedName name="_5KEY_DEMARC">#REF!</definedName>
    <definedName name="_6KEY_DIGITAL">#REF!</definedName>
    <definedName name="_7KEY_DISTRIB">#REF!</definedName>
    <definedName name="_8KEY_ECCO">#REF!</definedName>
    <definedName name="_9KEY_ESP">#REF!</definedName>
    <definedName name="_Add_On_FTE">#REF!</definedName>
    <definedName name="_AFS2">#REF!</definedName>
    <definedName name="_DTB1">#REF!</definedName>
    <definedName name="_DTB2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2_Out" hidden="1">#REF!</definedName>
    <definedName name="A">#REF!</definedName>
    <definedName name="ACCCOMP">#REF!</definedName>
    <definedName name="Accel_Fee_Percentage">#REF!</definedName>
    <definedName name="Accel_Fee_Schedule">#REF!</definedName>
    <definedName name="ACCLIAB">#REF!</definedName>
    <definedName name="Actual_Additional_.25_Discretionary_Revenue">#REF!</definedName>
    <definedName name="Actual_Basic_Discretionary_Revenue">#REF!</definedName>
    <definedName name="Add_On_FTE">#REF!</definedName>
    <definedName name="adds">#REF!</definedName>
    <definedName name="ADMINS_COMPUTER_BILL">#REF!</definedName>
    <definedName name="AdminStaff">#REF!</definedName>
    <definedName name="AEC">#REF!</definedName>
    <definedName name="af">#REF!</definedName>
    <definedName name="AFS">#REF!</definedName>
    <definedName name="AJE">#REF!</definedName>
    <definedName name="Alachua">#REF!</definedName>
    <definedName name="Allowance">#REF!</definedName>
    <definedName name="amount">#REF!</definedName>
    <definedName name="Annual_Pay_Raise_Percent">#REF!</definedName>
    <definedName name="AP">#REF!</definedName>
    <definedName name="apos">#REF!</definedName>
    <definedName name="APOS_HOURS">#REF!</definedName>
    <definedName name="APShours">#REF!</definedName>
    <definedName name="AR">#REF!</definedName>
    <definedName name="ARRA_State_Fiscal_Stabilization">#REF!</definedName>
    <definedName name="AS2DocOpenMode" hidden="1">"AS2DocumentEdit"</definedName>
    <definedName name="AS2NamedRange" hidden="1">2</definedName>
    <definedName name="AS2ReportLS" hidden="1">2</definedName>
    <definedName name="AS2SyncStepLS" hidden="1">3</definedName>
    <definedName name="AS2VersionLS" hidden="1">220</definedName>
    <definedName name="asd">#REF!</definedName>
    <definedName name="Aug">#REF!</definedName>
    <definedName name="AZhours">#REF!</definedName>
    <definedName name="Baker">#REF!</definedName>
    <definedName name="Bay">#REF!</definedName>
    <definedName name="beginningvaluation">#REF!</definedName>
    <definedName name="Benefits_Percent">#REF!</definedName>
    <definedName name="Berne">#REF!</definedName>
    <definedName name="bgtapshours">#REF!</definedName>
    <definedName name="bgtazhours">#REF!</definedName>
    <definedName name="bgtcollegehrs">#REF!</definedName>
    <definedName name="bgtinhours">#REF!</definedName>
    <definedName name="bgtkshours">#REF!</definedName>
    <definedName name="bgtonlinehrs">#REF!</definedName>
    <definedName name="bgtunivwidehours">#REF!</definedName>
    <definedName name="bgtwihours">#REF!</definedName>
    <definedName name="BNE_MESSAGES_HIDDEN" hidden="1">#REF!</definedName>
    <definedName name="Bonus">#REF!</definedName>
    <definedName name="Br">#REF!</definedName>
    <definedName name="Bradford">#REF!</definedName>
    <definedName name="branch">#REF!</definedName>
    <definedName name="branch_name">#REF!</definedName>
    <definedName name="branch_name2">#REF!</definedName>
    <definedName name="BREAKEVEN">#REF!</definedName>
    <definedName name="Brevard">#REF!</definedName>
    <definedName name="Broward">#REF!</definedName>
    <definedName name="BS">#REF!</definedName>
    <definedName name="BU">#REF!</definedName>
    <definedName name="budetail">#REF!</definedName>
    <definedName name="BudgetNewnameSW" hidden="1">{#N/A,#N/A,FALSE,"Lesson Summary";#N/A,#N/A,FALSE,"601";#N/A,#N/A,FALSE,"602";#N/A,#N/A,FALSE,"603";#N/A,#N/A,FALSE,"604";#N/A,#N/A,FALSE,"701";#N/A,#N/A,FALSE,"702";#N/A,#N/A,FALSE,"703";#N/A,#N/A,FALSE,"704";#N/A,#N/A,FALSE,"801";#N/A,#N/A,FALSE,"802";#N/A,#N/A,FALSE,"803";#N/A,#N/A,FALSE,"804"}</definedName>
    <definedName name="Calhoun">#REF!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CAPLEASEc">#REF!</definedName>
    <definedName name="CAPLEASElt">#REF!</definedName>
    <definedName name="CASHFLOW">#REF!</definedName>
    <definedName name="CF">#REF!</definedName>
    <definedName name="Charlotte">#REF!</definedName>
    <definedName name="ChildBenefit">#REF!</definedName>
    <definedName name="Citrus">#REF!</definedName>
    <definedName name="Class_Size_Allocation_Factors">#REF!</definedName>
    <definedName name="Clay">#REF!</definedName>
    <definedName name="CMB">#REF!</definedName>
    <definedName name="CMBP">#REF!</definedName>
    <definedName name="COL_LU">#REF!</definedName>
    <definedName name="college">#REF!</definedName>
    <definedName name="Collegehours">#REF!</definedName>
    <definedName name="collegestudentsensitivity">#REF!</definedName>
    <definedName name="Collier">#REF!</definedName>
    <definedName name="Columbia">#REF!</definedName>
    <definedName name="Commission">#REF!</definedName>
    <definedName name="Company">#REF!</definedName>
    <definedName name="COMPINC">#REF!</definedName>
    <definedName name="Contractors">#REF!</definedName>
    <definedName name="conv">#REF!</definedName>
    <definedName name="cost_acct">#REF!</definedName>
    <definedName name="cost_adj">#REF!</definedName>
    <definedName name="cost_reclass">#REF!</definedName>
    <definedName name="cost_retire">#REF!</definedName>
    <definedName name="cost_revalue">#REF!</definedName>
    <definedName name="cost_sub">#REF!</definedName>
    <definedName name="cost_transfer">#REF!</definedName>
    <definedName name="costcenter">#REF!</definedName>
    <definedName name="costelement">#REF!</definedName>
    <definedName name="costpercredithoursensitivity">#REF!</definedName>
    <definedName name="creditloadsensitivity">#REF!</definedName>
    <definedName name="CURR">#REF!</definedName>
    <definedName name="CurrentColumnIndex">#REF!</definedName>
    <definedName name="CurrentColumnRowIndex">#REF!</definedName>
    <definedName name="CURRENTEQUITY">#REF!</definedName>
    <definedName name="CURRENTIC">#REF!</definedName>
    <definedName name="CURRENTLTDEBT">#REF!</definedName>
    <definedName name="CURRENTONTHBS">#REF!</definedName>
    <definedName name="CURRENTPROP">#REF!</definedName>
    <definedName name="CurrentRowLineItemIndex">#REF!</definedName>
    <definedName name="CURRENTSTDEBT">#REF!</definedName>
    <definedName name="d_grp1">#REF!</definedName>
    <definedName name="data">#REF!</definedName>
    <definedName name="_xlnm.Database">#REF!</definedName>
    <definedName name="DatabaseName">#REF!</definedName>
    <definedName name="DataRange">#REF!</definedName>
    <definedName name="dddd" hidden="1">{#N/A,#N/A,FALSE,"Debt Summary Schedule";#N/A,#N/A,FALSE,"Interest Summary";#N/A,#N/A,FALSE,"Five-Year Debt Maturity"}</definedName>
    <definedName name="Declining_Enrollment_Supplement">#REF!</definedName>
    <definedName name="DEFRENT">#REF!</definedName>
    <definedName name="DEFREV">#REF!</definedName>
    <definedName name="DEP">#REF!</definedName>
    <definedName name="depr">#REF!</definedName>
    <definedName name="deprec">#REF!</definedName>
    <definedName name="DeSoto">#REF!</definedName>
    <definedName name="dfhs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iscretionary__Lottery__District_Discretionary_Funds">#REF!</definedName>
    <definedName name="Discretionary_Tax_Compression_0.25_mills">#REF!</definedName>
    <definedName name="Discretionary_Tax_Compression_0.748_mills">#REF!</definedName>
    <definedName name="District">#REF!</definedName>
    <definedName name="District_Cost_Differential_DCD">#REF!</definedName>
    <definedName name="District_SAI_Allocation">#REF!</definedName>
    <definedName name="Districts">#REF!</definedName>
    <definedName name="divided_by_district_FTE">#REF!</definedName>
    <definedName name="Dixie">#REF!</definedName>
    <definedName name="DoubtAccts_AR">#REF!</definedName>
    <definedName name="DoubtAccts_INV">#REF!</definedName>
    <definedName name="DoubtAccts_PPE">#REF!</definedName>
    <definedName name="DTAXac">#REF!</definedName>
    <definedName name="DTAXalt">#REF!</definedName>
    <definedName name="DTAXl">#REF!</definedName>
    <definedName name="DTB">#REF!</definedName>
    <definedName name="Dual_Enrollment_Allocation">#REF!</definedName>
    <definedName name="Duval">#REF!</definedName>
    <definedName name="EDIT">#REF!</definedName>
    <definedName name="EDUCATIONALSERVICES">#REF!</definedName>
    <definedName name="Eidi">#REF!</definedName>
    <definedName name="EmployeeFlag">#REF!</definedName>
    <definedName name="ENR">#REF!</definedName>
    <definedName name="Equal_Percent_Adjustment">#REF!</definedName>
    <definedName name="Escambia">#REF!</definedName>
    <definedName name="ESE_Guaranteed_Allocation_Dollars">#REF!</definedName>
    <definedName name="ESE_LEVEL_1">#REF!</definedName>
    <definedName name="ESE_LEVEL_1_Program_111__Grades_K_3">#REF!</definedName>
    <definedName name="ESE_LEVEL_1_Program_112__Grades_4_8">#REF!</definedName>
    <definedName name="ESE_LEVEL_1_Program_113__Grades_9_12">#REF!</definedName>
    <definedName name="ESE_LEVEL_2_Program_111__Grades_K_3">#REF!</definedName>
    <definedName name="ESE_LEVEL_2_Program_112__Grades_4_8">#REF!</definedName>
    <definedName name="ESE_LEVEL_2_Program_113__Grades_9_12">#REF!</definedName>
    <definedName name="ESE_LEVEL_3_Program_111__Grades_K_3">#REF!</definedName>
    <definedName name="ESE_LEVEL_3_Program_112__Grades_4_8">#REF!</definedName>
    <definedName name="ESE_LEVEL_3_Program_113__Grades_9_12">#REF!</definedName>
    <definedName name="ESE_Program_111__Grades_K_3">#REF!</definedName>
    <definedName name="excesstax">#REF!</definedName>
    <definedName name="ExcessTaxBene">#REF!</definedName>
    <definedName name="Exerciseoptions">#REF!</definedName>
    <definedName name="Expensecategory">#REF!</definedName>
    <definedName name="fa">#REF!</definedName>
    <definedName name="faculty_load">#REF!</definedName>
    <definedName name="FAMU_Lab_School">#REF!</definedName>
    <definedName name="FAU_Lab_School">#REF!</definedName>
    <definedName name="FAU_St._Lucie">#REF!</definedName>
    <definedName name="FEBRUARY_1998_MONTHLY_List">#REF!</definedName>
    <definedName name="ffr" hidden="1">{#N/A,#N/A,FALSE,"Debt Summary Schedule";#N/A,#N/A,FALSE,"Interest Summary";#N/A,#N/A,FALSE,"Five-Year Debt Maturity"}</definedName>
    <definedName name="FileName">#REF!</definedName>
    <definedName name="Fl_Virtual_School">#REF!</definedName>
    <definedName name="Flagler">#REF!</definedName>
    <definedName name="foh">#REF!</definedName>
    <definedName name="Franklin">#REF!</definedName>
    <definedName name="FRL">#REF!</definedName>
    <definedName name="fsa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sd" hidden="1">{"inputs raw data",#N/A,TRUE,"INPUT"}</definedName>
    <definedName name="FSU_Lab_Broward">#REF!</definedName>
    <definedName name="FSU_Lab_Leon">#REF!</definedName>
    <definedName name="Function_Dropdown">#REF!</definedName>
    <definedName name="Funded_Enrollment__FTE_Percent_K_5">#REF!</definedName>
    <definedName name="FundedEnrollment">#REF!</definedName>
    <definedName name="FundedEnrollment_Percent">#REF!</definedName>
    <definedName name="FY">#REF!</definedName>
    <definedName name="Gadsden">#REF!</definedName>
    <definedName name="GE">#REF!</definedName>
    <definedName name="Gilchrist">#REF!</definedName>
    <definedName name="Glades">#REF!</definedName>
    <definedName name="GLnumbers">#REF!</definedName>
    <definedName name="GOS">#REF!</definedName>
    <definedName name="GOSP">#REF!</definedName>
    <definedName name="Grades_4_Through_8">#REF!</definedName>
    <definedName name="Grades_9_through_12">#REF!</definedName>
    <definedName name="Grades_K_Through_3">#REF!</definedName>
    <definedName name="Gulf">#REF!</definedName>
    <definedName name="GW">#REF!</definedName>
    <definedName name="Half_year_factor">#REF!</definedName>
    <definedName name="Hamilton">#REF!</definedName>
    <definedName name="Hardee">#REF!</definedName>
    <definedName name="hddd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Healthcare_Benefits_Percent">#REF!</definedName>
    <definedName name="Hendry">#REF!</definedName>
    <definedName name="Hernando">#REF!</definedName>
    <definedName name="Highlands">#REF!</definedName>
    <definedName name="Hillsborough">#REF!</definedName>
    <definedName name="hjhjh" hidden="1">{#N/A,#N/A,FALSE,"Debt Summary Schedule";#N/A,#N/A,FALSE,"Interest Summary";#N/A,#N/A,FALSE,"Five-Year Debt Maturity"}</definedName>
    <definedName name="Hol">#REF!</definedName>
    <definedName name="Holmes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EA_Funding_Per_Pupil">#REF!</definedName>
    <definedName name="In_Year_Churn_6_8">#REF!</definedName>
    <definedName name="In_Year_Churn_9_12">#REF!</definedName>
    <definedName name="In_Year_Churn_K_5">#REF!</definedName>
    <definedName name="Indian_River">#REF!</definedName>
    <definedName name="Inflation_Adjustment">#REF!</definedName>
    <definedName name="INhours">#REF!</definedName>
    <definedName name="Initial_Bonus_Allocation">#REF!</definedName>
    <definedName name="INPUT">#REF!</definedName>
    <definedName name="INPUTMENU">#REF!</definedName>
    <definedName name="Instructional_Materials_Allocation__Less_science_lab_and_dual_enrollment">#REF!</definedName>
    <definedName name="INTANG">#REF!</definedName>
    <definedName name="INV">#REF!</definedName>
    <definedName name="investment">#REF!</definedName>
    <definedName name="investment2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42453.9578472222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S">#REF!</definedName>
    <definedName name="Jackson">#REF!</definedName>
    <definedName name="Jefferson">#REF!</definedName>
    <definedName name="jljl">#REF!</definedName>
    <definedName name="Jun">#REF!</definedName>
    <definedName name="k_3">#REF!</definedName>
    <definedName name="KShours">#REF!</definedName>
    <definedName name="Lab_School_Discretionary_Contribution">#REF!</definedName>
    <definedName name="Lafayette">#REF!</definedName>
    <definedName name="Lake">#REF!</definedName>
    <definedName name="Lease_Term">#REF!</definedName>
    <definedName name="Lee">#REF!</definedName>
    <definedName name="Leon">#REF!</definedName>
    <definedName name="Levy">#REF!</definedName>
    <definedName name="Liberty">#REF!</definedName>
    <definedName name="lookup">#REF!</definedName>
    <definedName name="LookupTable">#REF!</definedName>
    <definedName name="LookupTable_TH">#REF!</definedName>
    <definedName name="LPU">#REF!</definedName>
    <definedName name="ltintrate">#REF!</definedName>
    <definedName name="Madison">#REF!</definedName>
    <definedName name="MAINMENU">#REF!</definedName>
    <definedName name="Manatee">#REF!</definedName>
    <definedName name="MANEMENU">#REF!</definedName>
    <definedName name="Marion">#REF!</definedName>
    <definedName name="Martin">#REF!</definedName>
    <definedName name="MENU">#REF!</definedName>
    <definedName name="MenuInsertColumnValues">#REF!</definedName>
    <definedName name="MenuInsertRowValues">#REF!</definedName>
    <definedName name="Message">#REF!</definedName>
    <definedName name="metric">#REF!</definedName>
    <definedName name="Miami_Dade">#REF!</definedName>
    <definedName name="Minimum_Guarantee_Adjustment">#REF!</definedName>
    <definedName name="MOCALC">#REF!</definedName>
    <definedName name="Monroe">#REF!</definedName>
    <definedName name="monthend">#REF!</definedName>
    <definedName name="multiple">#REF!</definedName>
    <definedName name="NAl">#REF!</definedName>
    <definedName name="NameConflict" hidden="1">{#N/A,#N/A,TRUE,"Terms";#N/A,#N/A,TRUE,"ATDS";#N/A,#N/A,TRUE,"CVRG";#N/A,#N/A,TRUE,"Pro_Forma";#N/A,#N/A,TRUE,"ADS+";#N/A,#N/A,TRUE,"Monthly"}</definedName>
    <definedName name="Nassau">#REF!</definedName>
    <definedName name="Net_Income">#REF!</definedName>
    <definedName name="NPc">#REF!</definedName>
    <definedName name="NPlt">#REF!</definedName>
    <definedName name="NumberOfColumnHeadingLines">#REF!</definedName>
    <definedName name="OCA">#REF!</definedName>
    <definedName name="Okaloosa">#REF!</definedName>
    <definedName name="Okeechobee">#REF!</definedName>
    <definedName name="OLTL">#REF!</definedName>
    <definedName name="ONLhours">#REF!</definedName>
    <definedName name="Orange">#REF!</definedName>
    <definedName name="Osceola">#REF!</definedName>
    <definedName name="OverTime">#REF!</definedName>
    <definedName name="Page1">#REF!</definedName>
    <definedName name="Page2">#REF!</definedName>
    <definedName name="Palm_Beach">#REF!</definedName>
    <definedName name="Pasco">#REF!</definedName>
    <definedName name="Payeh">#REF!</definedName>
    <definedName name="Payroll_Salaries_Table">#REF!</definedName>
    <definedName name="Pension_Percent">#REF!</definedName>
    <definedName name="Per_Student">#REF!</definedName>
    <definedName name="Pinellas">#REF!</definedName>
    <definedName name="PL_EDSERVICES">#REF!</definedName>
    <definedName name="PL_TECHSERVICES">#REF!</definedName>
    <definedName name="PlanFlag">#REF!</definedName>
    <definedName name="Polk">#REF!</definedName>
    <definedName name="PPD">#REF!</definedName>
    <definedName name="PPE">#REF!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efdiv">#REF!</definedName>
    <definedName name="PRINT">#REF!</definedName>
    <definedName name="_xlnm.Print_Area">#REF!</definedName>
    <definedName name="Print_BS_Detail_Horizontal">#REF!</definedName>
    <definedName name="_xlnm.Print_Titles">#N/A</definedName>
    <definedName name="PRINTDETAILMENU">#REF!</definedName>
    <definedName name="PrinterUtilization_Percent">#REF!</definedName>
    <definedName name="PRINTMENU">#REF!</definedName>
    <definedName name="PRIOREQUITY">#REF!</definedName>
    <definedName name="PRIORIC">#REF!</definedName>
    <definedName name="PRIORLTDEBT">#REF!</definedName>
    <definedName name="PRIORMONTHBS">#REF!</definedName>
    <definedName name="PRIORPROP">#REF!</definedName>
    <definedName name="PRIORSTDEBT">#REF!</definedName>
    <definedName name="Program_111__Grades_K_3">#REF!</definedName>
    <definedName name="Program_112__Grades_4_8">#REF!</definedName>
    <definedName name="Program_113__Grades_9_12">#REF!</definedName>
    <definedName name="PROJECTCOST">#REF!</definedName>
    <definedName name="ProjectList">#REF!</definedName>
    <definedName name="Proratioin_to_Veto">#REF!</definedName>
    <definedName name="Proration_to_the_Appropriation">#REF!</definedName>
    <definedName name="PUC">#REF!</definedName>
    <definedName name="PUCP">#REF!</definedName>
    <definedName name="Putnam">#REF!</definedName>
    <definedName name="range_value">#REF!</definedName>
    <definedName name="RCASH">#REF!</definedName>
    <definedName name="RefColLU">#REF!</definedName>
    <definedName name="RefDist">#REF!</definedName>
    <definedName name="RefDistDifferential">#REF!</definedName>
    <definedName name="RefDistSel">#REF!</definedName>
    <definedName name="RefEmpCodesList">#REF!</definedName>
    <definedName name="RefFunctions">#REF!</definedName>
    <definedName name="RefFunctionsList">#REF!</definedName>
    <definedName name="RefIncludeBenefits">#REF!</definedName>
    <definedName name="RefMonths">#REF!</definedName>
    <definedName name="RefNumKids">#REF!</definedName>
    <definedName name="RefObjects">#REF!</definedName>
    <definedName name="RefObjectsList">#REF!</definedName>
    <definedName name="RefPastCapitalOutlay">#REF!</definedName>
    <definedName name="RefPastFEFP">#REF!</definedName>
    <definedName name="RefPurLease">#REF!</definedName>
    <definedName name="RefRaiseType">#REF!</definedName>
    <definedName name="RefRevenueActsList">#REF!</definedName>
    <definedName name="RefStaffEvalResults">#REF!</definedName>
    <definedName name="RefStaffPositions">#REF!</definedName>
    <definedName name="RefStaffPositionsList">#REF!</definedName>
    <definedName name="RefYN">#REF!</definedName>
    <definedName name="Reg._Ed_Funding_Per_Pupil_6_8">#REF!</definedName>
    <definedName name="Reg._Ed_Funding_Per_Pupil_9_12">#REF!</definedName>
    <definedName name="Reg._Ed_Funding_Per_Pupil_K_5">#REF!</definedName>
    <definedName name="RepurchaseStock">#REF!</definedName>
    <definedName name="res_acct">#REF!</definedName>
    <definedName name="res_adds">#REF!</definedName>
    <definedName name="res_reclass">#REF!</definedName>
    <definedName name="res_retire">#REF!</definedName>
    <definedName name="res_sub">#REF!</definedName>
    <definedName name="res_transfer">#REF!</definedName>
    <definedName name="retention">#REF!</definedName>
    <definedName name="Retirement_Benefits_Percent">#REF!</definedName>
    <definedName name="RevExp">#REF!</definedName>
    <definedName name="Reward">#REF!</definedName>
    <definedName name="s">#REF!</definedName>
    <definedName name="Safe_Schools_Allocation">#REF!</definedName>
    <definedName name="SALARIES">#REF!</definedName>
    <definedName name="Santa_Rosa">#REF!</definedName>
    <definedName name="SAPBEXrevision" hidden="1">2</definedName>
    <definedName name="SAPBEXsysID" hidden="1">"PBW"</definedName>
    <definedName name="SAPBEXwbID" hidden="1">"3XEUAYA7IG9XEWFAMM9HC9V0U"</definedName>
    <definedName name="Sarasota">#REF!</definedName>
    <definedName name="SAVEMENU">#REF!</definedName>
    <definedName name="Science_Lab_Materials_Allocation">#REF!</definedName>
    <definedName name="Seminole">#REF!</definedName>
    <definedName name="sens2">#REF!</definedName>
    <definedName name="SENSITIVITY">#REF!</definedName>
    <definedName name="ServerName">#REF!</definedName>
    <definedName name="SKU_Sub">OFFSET(#REF!,0,0,#REF!,2)</definedName>
    <definedName name="SocialCost">#REF!</definedName>
    <definedName name="SOFT">#REF!</definedName>
    <definedName name="SortRange">#REF!</definedName>
    <definedName name="SOURCENAME">#REF!</definedName>
    <definedName name="SP_Extract">#REF!</definedName>
    <definedName name="Sparsity_Supplement">#REF!</definedName>
    <definedName name="SPED_Enrollment_Percent">#REF!</definedName>
    <definedName name="SPED_Funded_Per_Pupil_K_5">#REF!</definedName>
    <definedName name="SPED_Funding_Per_Pupil_6_8">#REF!</definedName>
    <definedName name="SPED_Funding_Per_Pupil_9_12">#REF!</definedName>
    <definedName name="SPEDOTHERPCT">#REF!</definedName>
    <definedName name="SPUP">#REF!</definedName>
    <definedName name="St._Johns">#REF!</definedName>
    <definedName name="St._Lucie">#REF!</definedName>
    <definedName name="STAFFADMIN">#REF!</definedName>
    <definedName name="STAFFBUS">#REF!</definedName>
    <definedName name="STAFFPSCOORD">#REF!</definedName>
    <definedName name="STAFFSPED">#REF!</definedName>
    <definedName name="STAFFSTATE">#REF!</definedName>
    <definedName name="STAFFSUPPSVCS">#REF!</definedName>
    <definedName name="STAFFTCHR">#REF!</definedName>
    <definedName name="STAFFTOTAL">#REF!</definedName>
    <definedName name="Start_Up_1_Month">#REF!</definedName>
    <definedName name="Start_Up_Gen">#REF!</definedName>
    <definedName name="Start_Up_Period_1_Month">#REF!</definedName>
    <definedName name="StartColumnIndex">#REF!</definedName>
    <definedName name="StartColumnRowIndex">#REF!</definedName>
    <definedName name="StartRowLineItemIndex">#REF!</definedName>
    <definedName name="StgsAdminLocked">#REF!</definedName>
    <definedName name="STOCK2">#REF!</definedName>
    <definedName name="StockComp">#REF!</definedName>
    <definedName name="STUDENT_COMPUTER_COST_K12">#REF!</definedName>
    <definedName name="STUDENTISP_K12COST">#REF!</definedName>
    <definedName name="STUDENTS_AVG_FULLDAY_TOTAL_COMPUTERELIGIBLE">#REF!</definedName>
    <definedName name="SUBBU">#REF!</definedName>
    <definedName name="Sum1Cats">#REF!</definedName>
    <definedName name="Sum2Cats">#REF!</definedName>
    <definedName name="Sum3Cats">#REF!</definedName>
    <definedName name="Sum4Cats">#REF!</definedName>
    <definedName name="Sum5Cats">#REF!</definedName>
    <definedName name="Sumter">#REF!</definedName>
    <definedName name="Supplemental_Academic_Instruction">#REF!</definedName>
    <definedName name="Suwannee">#REF!</definedName>
    <definedName name="Taxes_Percent">#REF!</definedName>
    <definedName name="Taylor">#REF!</definedName>
    <definedName name="TEACHER_COMPUTER_BILL">#REF!</definedName>
    <definedName name="TEACHERISP_K12COST">#REF!</definedName>
    <definedName name="teachers">#REF!,#REF!,#REF!,#REF!,#REF!</definedName>
    <definedName name="TEACHERS_TOTAL_FULL_INCREMENTAL">#REF!</definedName>
    <definedName name="TECHSERVICES">#REF!</definedName>
    <definedName name="TEMP">#REF!</definedName>
    <definedName name="TextRefCopyRangeCount" hidden="1">1</definedName>
    <definedName name="TF">#REF!</definedName>
    <definedName name="TH">#REF!</definedName>
    <definedName name="Title">#REF!</definedName>
    <definedName name="Title_1_Funding_Per_Pupil">#REF!</definedName>
    <definedName name="Title_IIA_Funding_Per_Pupil">#REF!</definedName>
    <definedName name="Title_III_Funding_Per_Pupil">#REF!</definedName>
    <definedName name="Title_IV_Funding_Per_Pupil">#REF!</definedName>
    <definedName name="Titles">#REF!</definedName>
    <definedName name="TLRI">#REF!</definedName>
    <definedName name="TopSection">#REF!</definedName>
    <definedName name="TOTAL">#REF!</definedName>
    <definedName name="Total_Instructional_Materials_Allocation">#REF!</definedName>
    <definedName name="Total_Potential_Disc.">#REF!</definedName>
    <definedName name="Total_Proration_to_Funds_Available">#REF!</definedName>
    <definedName name="totalrevenue">#REF!</definedName>
    <definedName name="TRANSFER3">#REF!</definedName>
    <definedName name="TRANSFERMENU">#REF!</definedName>
    <definedName name="TRANSFERMENU_1">#REF!</definedName>
    <definedName name="TRANSFERMENU1">#REF!</definedName>
    <definedName name="TRANSFERMENU2">#REF!</definedName>
    <definedName name="TRANSFERSCREEN">#REF!</definedName>
    <definedName name="TRANSFERSCREEN1">#REF!</definedName>
    <definedName name="TRANSFERSCREEN2">#REF!</definedName>
    <definedName name="Transportation">#REF!</definedName>
    <definedName name="TS">#REF!</definedName>
    <definedName name="TT">#REF!</definedName>
    <definedName name="TTA">#REF!</definedName>
    <definedName name="TTC">#REF!</definedName>
    <definedName name="TTL_AEC">#REF!</definedName>
    <definedName name="TTL_APP_ITEMS">#REF!</definedName>
    <definedName name="TTL_Sales">#REF!</definedName>
    <definedName name="tuitionratesensitivity">#REF!</definedName>
    <definedName name="UF_Lab_School">#REF!</definedName>
    <definedName name="unallocuwide2009">#REF!</definedName>
    <definedName name="Union">#REF!</definedName>
    <definedName name="Univwidehours">#REF!</definedName>
    <definedName name="UnWeighted_FTE">#REF!</definedName>
    <definedName name="useDistCode">#REF!</definedName>
    <definedName name="USF">#REF!</definedName>
    <definedName name="Volusia">#REF!</definedName>
    <definedName name="w">#REF!</definedName>
    <definedName name="wageinflfactor">#REF!</definedName>
    <definedName name="Wakulla">#REF!</definedName>
    <definedName name="Walton">#REF!</definedName>
    <definedName name="Washington">#REF!</definedName>
    <definedName name="Washington_Special">#REF!</definedName>
    <definedName name="WC_SALES">#REF!</definedName>
    <definedName name="WEB">#REF!</definedName>
    <definedName name="Weighted_FTE_Funded">#REF!</definedName>
    <definedName name="WELCOMESCREEN">#REF!</definedName>
    <definedName name="which">#REF!</definedName>
    <definedName name="WIhours">#REF!</definedName>
    <definedName name="wrn.Aging._.and._.Trend._.Analysis." hidden="1">{#N/A,#N/A,FALSE,"Aging Summary";#N/A,#N/A,FALSE,"Ratio Analysis";#N/A,#N/A,FALSE,"Test 120 Day Accts";#N/A,#N/A,FALSE,"Tickmarks"}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Cost._.Report." hidden="1">{"Cost View",#N/A,TRUE,"CP Staffing"}</definedName>
    <definedName name="wrn.Debt._.Instrument._.Report." hidden="1">{#N/A,#N/A,FALSE,"Debt Summary Schedule";#N/A,#N/A,FALSE,"Interest Summary";#N/A,#N/A,FALSE,"Five-Year Debt Maturity"}</definedName>
    <definedName name="wrn.EntireModel." hidden="1">{"cvr",#N/A,FALSE,"CVR";"sum",#N/A,FALSE,"SUM";"obal",#N/A,FALSE,"OBAL";#N/A,#N/A,FALSE,"INC1";#N/A,#N/A,FALSE,"INC2";"bal1",#N/A,FALSE,"BAL1";"inc",#N/A,FALSE,"INC";"bal",#N/A,FALSE,"BAL";"cash",#N/A,FALSE,"CASH";"debt",#N/A,FALSE,"DEBT";"eqty",#N/A,FALSE,"EQTY";"tax",#N/A,FALSE,"TAX";"depr",#N/A,FALSE,"DEPR";#N/A,#N/A,FALSE,"IRR";"strip1",#N/A,FALSE,"STRP";"fee",#N/A,FALSE,"FEE"}</definedName>
    <definedName name="wrn.Head._.Count._.Report." hidden="1">{"Head Count",#N/A,TRUE,"CP Staffing"}</definedName>
    <definedName name="wrn.Mark." hidden="1">{#N/A,#N/A,TRUE,"Terms";#N/A,#N/A,TRUE,"ATDS";#N/A,#N/A,TRUE,"CVRG";#N/A,#N/A,TRUE,"Pro_Forma";#N/A,#N/A,TRUE,"ADS+";#N/A,#N/A,TRUE,"Monthly"}</definedName>
    <definedName name="wrn.PD._.Budget." hidden="1">{#N/A,#N/A,FALSE,"Lesson Summary";#N/A,#N/A,FALSE,"601";#N/A,#N/A,FALSE,"602";#N/A,#N/A,FALSE,"603";#N/A,#N/A,FALSE,"604";#N/A,#N/A,FALSE,"701";#N/A,#N/A,FALSE,"702";#N/A,#N/A,FALSE,"703";#N/A,#N/A,FALSE,"704";#N/A,#N/A,FALSE,"801";#N/A,#N/A,FALSE,"802";#N/A,#N/A,FALSE,"803";#N/A,#N/A,FALSE,"804"}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rating_book." hidden="1">{#N/A,#N/A,TRUE,"Terms";#N/A,#N/A,TRUE,"ATDS";#N/A,#N/A,TRUE,"CVRG";#N/A,#N/A,TRUE,"Pro_Forma";#N/A,#N/A,TRUE,"Enrollment"}</definedName>
    <definedName name="wrn.Refunding1." hidden="1">{#N/A,#N/A,TRUE,"Terms";#N/A,#N/A,TRUE,"BP (2)";#N/A,#N/A,TRUE,"ATDS";#N/A,#N/A,TRUE,"CVRG";#N/A,#N/A,TRUE,"OUT-ADS";#N/A,#N/A,TRUE,"ESCROW"}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" hidden="1">{#N/A,#N/A,FALSE,"Debt Summary Schedule";#N/A,#N/A,FALSE,"Interest Summary";#N/A,#N/A,FALSE,"Five-Year Debt Maturity"}</definedName>
    <definedName name="XREF_COLUMN_1" hidden="1">#REF!</definedName>
    <definedName name="XREF_COLUMN_2" hidden="1">#REF!</definedName>
    <definedName name="XRefColumnsCount" hidden="1">3</definedName>
    <definedName name="XRefCopy1" hidden="1">#REF!</definedName>
    <definedName name="XRefCopy1Row" hidden="1">#REF!</definedName>
    <definedName name="XRefCopy3Row" hidden="1">#REF!</definedName>
    <definedName name="XRefCopyRangeCount" hidden="1">5</definedName>
    <definedName name="XRefPasteRangeCount" hidden="1">1</definedName>
    <definedName name="Year_1">#REF!</definedName>
    <definedName name="Year_2">#REF!</definedName>
    <definedName name="Year_3">#REF!</definedName>
    <definedName name="Year_4">#REF!</definedName>
    <definedName name="yn_list">#REF!</definedName>
    <definedName name="ZKAPR">#REF!</definedName>
    <definedName name="ZKAUG">#REF!</definedName>
    <definedName name="ZKDEC">#REF!</definedName>
    <definedName name="ZKFEB">#REF!</definedName>
    <definedName name="ZKJUL">#REF!</definedName>
    <definedName name="ZKJUN">#REF!</definedName>
    <definedName name="ZKMAR">#REF!</definedName>
    <definedName name="ZKMAY">#REF!</definedName>
    <definedName name="ZKNOV">#REF!</definedName>
    <definedName name="ZKOCT">#REF!</definedName>
    <definedName name="ZKSEP">#REF!</definedName>
    <definedName name="ZOAPR">#REF!</definedName>
    <definedName name="ZOAUG">#REF!</definedName>
    <definedName name="ZODEC">#REF!</definedName>
    <definedName name="ZOFEB">#REF!</definedName>
    <definedName name="ZOJUL">#REF!</definedName>
    <definedName name="ZOJUN">#REF!</definedName>
    <definedName name="ZOMAR">#REF!</definedName>
    <definedName name="ZOMAY">#REF!</definedName>
    <definedName name="ZONOV">#REF!</definedName>
    <definedName name="ZOOCT">#REF!</definedName>
    <definedName name="ZOSEP">#REF!</definedName>
    <definedName name="ZPAPR">#REF!</definedName>
    <definedName name="ZPAUG">#REF!</definedName>
    <definedName name="ZPDEC">#REF!</definedName>
    <definedName name="ZPFEB">#REF!</definedName>
    <definedName name="ZPJUL">#REF!</definedName>
    <definedName name="ZPJUN">#REF!</definedName>
    <definedName name="ZPMAR">#REF!</definedName>
    <definedName name="ZPMAY">#REF!</definedName>
    <definedName name="ZPNOV">#REF!</definedName>
    <definedName name="ZPOCT">#REF!</definedName>
    <definedName name="ZPSE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9" i="1" l="1"/>
  <c r="P88" i="1"/>
  <c r="P87" i="1"/>
  <c r="O86" i="1"/>
  <c r="O82" i="1" s="1"/>
  <c r="N86" i="1"/>
  <c r="N82" i="1" s="1"/>
  <c r="N90" i="1" s="1"/>
  <c r="M86" i="1"/>
  <c r="L86" i="1"/>
  <c r="K86" i="1"/>
  <c r="J86" i="1"/>
  <c r="I86" i="1"/>
  <c r="I82" i="1" s="1"/>
  <c r="H86" i="1"/>
  <c r="H82" i="1" s="1"/>
  <c r="G86" i="1"/>
  <c r="G82" i="1" s="1"/>
  <c r="F86" i="1"/>
  <c r="F82" i="1" s="1"/>
  <c r="F90" i="1" s="1"/>
  <c r="E86" i="1"/>
  <c r="D86" i="1"/>
  <c r="P85" i="1"/>
  <c r="P84" i="1"/>
  <c r="P83" i="1"/>
  <c r="M82" i="1"/>
  <c r="L82" i="1"/>
  <c r="K82" i="1"/>
  <c r="J82" i="1"/>
  <c r="E82" i="1"/>
  <c r="D82" i="1"/>
  <c r="P81" i="1"/>
  <c r="P79" i="1" s="1"/>
  <c r="P80" i="1"/>
  <c r="O79" i="1"/>
  <c r="N79" i="1"/>
  <c r="M79" i="1"/>
  <c r="L79" i="1"/>
  <c r="K79" i="1"/>
  <c r="J79" i="1"/>
  <c r="I79" i="1"/>
  <c r="H79" i="1"/>
  <c r="G79" i="1"/>
  <c r="F79" i="1"/>
  <c r="E79" i="1"/>
  <c r="D79" i="1"/>
  <c r="P78" i="1"/>
  <c r="P77" i="1" s="1"/>
  <c r="O77" i="1"/>
  <c r="N77" i="1"/>
  <c r="M77" i="1"/>
  <c r="L77" i="1"/>
  <c r="K77" i="1"/>
  <c r="J77" i="1"/>
  <c r="I77" i="1"/>
  <c r="H77" i="1"/>
  <c r="G77" i="1"/>
  <c r="F77" i="1"/>
  <c r="E77" i="1"/>
  <c r="D77" i="1"/>
  <c r="P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P74" i="1"/>
  <c r="P73" i="1"/>
  <c r="P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P57" i="1"/>
  <c r="P56" i="1"/>
  <c r="P55" i="1"/>
  <c r="P54" i="1"/>
  <c r="P53" i="1" s="1"/>
  <c r="O53" i="1"/>
  <c r="N53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O48" i="1"/>
  <c r="N48" i="1"/>
  <c r="M48" i="1"/>
  <c r="L48" i="1"/>
  <c r="K48" i="1"/>
  <c r="J48" i="1"/>
  <c r="J24" i="1" s="1"/>
  <c r="I48" i="1"/>
  <c r="H48" i="1"/>
  <c r="G48" i="1"/>
  <c r="F48" i="1"/>
  <c r="E48" i="1"/>
  <c r="D48" i="1"/>
  <c r="P47" i="1"/>
  <c r="P46" i="1"/>
  <c r="P45" i="1"/>
  <c r="P44" i="1"/>
  <c r="P43" i="1"/>
  <c r="P42" i="1"/>
  <c r="P41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P38" i="1"/>
  <c r="P37" i="1"/>
  <c r="P36" i="1"/>
  <c r="O35" i="1"/>
  <c r="N35" i="1"/>
  <c r="M35" i="1"/>
  <c r="L35" i="1"/>
  <c r="K35" i="1"/>
  <c r="K24" i="1" s="1"/>
  <c r="J35" i="1"/>
  <c r="I35" i="1"/>
  <c r="H35" i="1"/>
  <c r="G35" i="1"/>
  <c r="F35" i="1"/>
  <c r="E35" i="1"/>
  <c r="D35" i="1"/>
  <c r="P34" i="1"/>
  <c r="P33" i="1"/>
  <c r="P32" i="1"/>
  <c r="P31" i="1"/>
  <c r="P30" i="1" s="1"/>
  <c r="O30" i="1"/>
  <c r="N30" i="1"/>
  <c r="M30" i="1"/>
  <c r="L30" i="1"/>
  <c r="K30" i="1"/>
  <c r="J30" i="1"/>
  <c r="I30" i="1"/>
  <c r="H30" i="1"/>
  <c r="G30" i="1"/>
  <c r="F30" i="1"/>
  <c r="E30" i="1"/>
  <c r="D30" i="1"/>
  <c r="P29" i="1"/>
  <c r="P28" i="1"/>
  <c r="P27" i="1"/>
  <c r="P26" i="1"/>
  <c r="O25" i="1"/>
  <c r="N25" i="1"/>
  <c r="N24" i="1" s="1"/>
  <c r="M25" i="1"/>
  <c r="M24" i="1" s="1"/>
  <c r="L25" i="1"/>
  <c r="L24" i="1" s="1"/>
  <c r="K25" i="1"/>
  <c r="J25" i="1"/>
  <c r="I25" i="1"/>
  <c r="H25" i="1"/>
  <c r="G25" i="1"/>
  <c r="F25" i="1"/>
  <c r="F24" i="1" s="1"/>
  <c r="E25" i="1"/>
  <c r="E24" i="1" s="1"/>
  <c r="D25" i="1"/>
  <c r="D24" i="1" s="1"/>
  <c r="P22" i="1"/>
  <c r="P21" i="1"/>
  <c r="P20" i="1"/>
  <c r="P19" i="1"/>
  <c r="P18" i="1"/>
  <c r="P17" i="1"/>
  <c r="P16" i="1"/>
  <c r="O15" i="1"/>
  <c r="O13" i="1" s="1"/>
  <c r="N15" i="1"/>
  <c r="N13" i="1" s="1"/>
  <c r="M15" i="1"/>
  <c r="L15" i="1"/>
  <c r="K15" i="1"/>
  <c r="J15" i="1"/>
  <c r="J13" i="1" s="1"/>
  <c r="I15" i="1"/>
  <c r="I13" i="1" s="1"/>
  <c r="H15" i="1"/>
  <c r="H13" i="1" s="1"/>
  <c r="G15" i="1"/>
  <c r="G13" i="1" s="1"/>
  <c r="F15" i="1"/>
  <c r="F13" i="1" s="1"/>
  <c r="E15" i="1"/>
  <c r="D15" i="1"/>
  <c r="P14" i="1"/>
  <c r="M13" i="1"/>
  <c r="L13" i="1"/>
  <c r="K13" i="1"/>
  <c r="E13" i="1"/>
  <c r="D13" i="1"/>
  <c r="J11" i="1"/>
  <c r="K11" i="1" s="1"/>
  <c r="L11" i="1" s="1"/>
  <c r="M11" i="1" s="1"/>
  <c r="N11" i="1" s="1"/>
  <c r="O11" i="1" s="1"/>
  <c r="P11" i="1" s="1"/>
  <c r="P9" i="1"/>
  <c r="P8" i="1"/>
  <c r="P7" i="1"/>
  <c r="O6" i="1"/>
  <c r="N6" i="1"/>
  <c r="M6" i="1"/>
  <c r="L6" i="1"/>
  <c r="K6" i="1"/>
  <c r="J6" i="1"/>
  <c r="I6" i="1"/>
  <c r="H6" i="1"/>
  <c r="G6" i="1"/>
  <c r="F6" i="1"/>
  <c r="E6" i="1"/>
  <c r="D6" i="1"/>
  <c r="O90" i="1" l="1"/>
  <c r="O92" i="1" s="1"/>
  <c r="F92" i="1"/>
  <c r="F94" i="1" s="1"/>
  <c r="N92" i="1"/>
  <c r="N94" i="1" s="1"/>
  <c r="E90" i="1"/>
  <c r="M90" i="1"/>
  <c r="J92" i="1"/>
  <c r="P25" i="1"/>
  <c r="P24" i="1" s="1"/>
  <c r="H24" i="1"/>
  <c r="G24" i="1"/>
  <c r="G90" i="1" s="1"/>
  <c r="O24" i="1"/>
  <c r="P48" i="1"/>
  <c r="E92" i="1"/>
  <c r="P15" i="1"/>
  <c r="P13" i="1" s="1"/>
  <c r="P35" i="1"/>
  <c r="K90" i="1"/>
  <c r="K92" i="1" s="1"/>
  <c r="P86" i="1"/>
  <c r="P82" i="1" s="1"/>
  <c r="P90" i="1" s="1"/>
  <c r="M92" i="1"/>
  <c r="P40" i="1"/>
  <c r="I24" i="1"/>
  <c r="I90" i="1" s="1"/>
  <c r="P6" i="1"/>
  <c r="D90" i="1"/>
  <c r="D92" i="1" s="1"/>
  <c r="L90" i="1"/>
  <c r="L92" i="1" s="1"/>
  <c r="L94" i="1" s="1"/>
  <c r="H90" i="1"/>
  <c r="J90" i="1"/>
  <c r="E94" i="1"/>
  <c r="M94" i="1"/>
  <c r="I92" i="1" l="1"/>
  <c r="I94" i="1" s="1"/>
  <c r="D94" i="1"/>
  <c r="G92" i="1"/>
  <c r="P92" i="1" s="1"/>
  <c r="P94" i="1" s="1"/>
  <c r="O94" i="1"/>
  <c r="K94" i="1"/>
  <c r="J94" i="1"/>
  <c r="H92" i="1"/>
  <c r="H94" i="1" s="1"/>
  <c r="G94" i="1" l="1"/>
</calcChain>
</file>

<file path=xl/sharedStrings.xml><?xml version="1.0" encoding="utf-8"?>
<sst xmlns="http://schemas.openxmlformats.org/spreadsheetml/2006/main" count="145" uniqueCount="72">
  <si>
    <t>School Type</t>
  </si>
  <si>
    <t>Budget</t>
  </si>
  <si>
    <t>Sweep</t>
  </si>
  <si>
    <t>FY24 Outlook</t>
  </si>
  <si>
    <t>Enrollments</t>
  </si>
  <si>
    <t>K-8</t>
  </si>
  <si>
    <t>MS</t>
  </si>
  <si>
    <t>HS</t>
  </si>
  <si>
    <t>FTE's</t>
  </si>
  <si>
    <t>Total Revenue</t>
  </si>
  <si>
    <t>State Revenue</t>
  </si>
  <si>
    <t>Federal Revenue</t>
  </si>
  <si>
    <t>Title I</t>
  </si>
  <si>
    <t>IDEA</t>
  </si>
  <si>
    <t>Title IIA</t>
  </si>
  <si>
    <t>Title IV</t>
  </si>
  <si>
    <t>Title Misc</t>
  </si>
  <si>
    <t>Federal Revenue - ESSER</t>
  </si>
  <si>
    <t>Other Revenue</t>
  </si>
  <si>
    <t>Employee Related Expenses</t>
  </si>
  <si>
    <t>Administrative Compensation</t>
  </si>
  <si>
    <t>Salaries</t>
  </si>
  <si>
    <t>Benefits</t>
  </si>
  <si>
    <t>Bonus</t>
  </si>
  <si>
    <t>Stipends</t>
  </si>
  <si>
    <t>ESSER Compensation</t>
  </si>
  <si>
    <t>Grant Compensation</t>
  </si>
  <si>
    <t>Instructional Compensation</t>
  </si>
  <si>
    <t>Salaries - Teachers</t>
  </si>
  <si>
    <t>Salaries - Counselors</t>
  </si>
  <si>
    <t>Salaries - Coaches</t>
  </si>
  <si>
    <t>Payroll Fees</t>
  </si>
  <si>
    <t>Operations Compensation</t>
  </si>
  <si>
    <t>Special Education Compensation</t>
  </si>
  <si>
    <t>State Grant Compensation</t>
  </si>
  <si>
    <t>Instructional Program Cost</t>
  </si>
  <si>
    <t>Grant Expenses</t>
  </si>
  <si>
    <t>Other Program Cost</t>
  </si>
  <si>
    <t>Special Education Expenses</t>
  </si>
  <si>
    <t>Transportation</t>
  </si>
  <si>
    <t>Curriculum &amp; Materials Cost</t>
  </si>
  <si>
    <t>Technology Cost</t>
  </si>
  <si>
    <t>Internet</t>
  </si>
  <si>
    <t>Managed IT Services</t>
  </si>
  <si>
    <t>Student Computers</t>
  </si>
  <si>
    <t>Management Fees</t>
  </si>
  <si>
    <t>Marketing Cost</t>
  </si>
  <si>
    <t>Rent &amp; Facility Costs</t>
  </si>
  <si>
    <t>Facility Costs - Other</t>
  </si>
  <si>
    <t>Facility Costs - Rent</t>
  </si>
  <si>
    <t>Administrative Cost</t>
  </si>
  <si>
    <t>Communication Expense</t>
  </si>
  <si>
    <t>Interest Expense Group</t>
  </si>
  <si>
    <t>Other Expenses</t>
  </si>
  <si>
    <t>Professional Services</t>
  </si>
  <si>
    <t>Other Professional Services</t>
  </si>
  <si>
    <t>Authorizer/Oversight</t>
  </si>
  <si>
    <t>School Operations</t>
  </si>
  <si>
    <t>Total Expenses</t>
  </si>
  <si>
    <t>School Surplus/Deficit</t>
  </si>
  <si>
    <t>Account</t>
  </si>
  <si>
    <t>3000</t>
  </si>
  <si>
    <t>4000</t>
  </si>
  <si>
    <t>5000</t>
  </si>
  <si>
    <t>2000</t>
  </si>
  <si>
    <t>100</t>
  </si>
  <si>
    <t>1000</t>
  </si>
  <si>
    <t>200</t>
  </si>
  <si>
    <t>300</t>
  </si>
  <si>
    <t>400</t>
  </si>
  <si>
    <t>Accel Credits</t>
  </si>
  <si>
    <t>Virtual Preparatory Academy of Oregon Budget - 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</si>
</sst>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</cellStyleXfs>
  <cellXfs count="74">
    <xf numFmtId="0" fontId="0" fillId="0" borderId="0" xfId="0"/>
    <xf numFmtId="0" fontId="2" fillId="0" borderId="0" xfId="3" applyFont="1"/>
    <xf numFmtId="0" fontId="3" fillId="2" borderId="1" xfId="3" applyFont="1" applyFill="1" applyBorder="1"/>
    <xf numFmtId="164" fontId="6" fillId="0" borderId="2" xfId="2" applyNumberFormat="1" applyFont="1" applyFill="1" applyBorder="1" applyAlignment="1">
      <alignment horizontal="center" wrapText="1"/>
    </xf>
    <xf numFmtId="164" fontId="6" fillId="0" borderId="3" xfId="2" applyNumberFormat="1" applyFont="1" applyFill="1" applyBorder="1" applyAlignment="1">
      <alignment horizontal="center" wrapText="1"/>
    </xf>
    <xf numFmtId="164" fontId="6" fillId="0" borderId="4" xfId="2" applyNumberFormat="1" applyFont="1" applyFill="1" applyBorder="1" applyAlignment="1">
      <alignment horizontal="center" wrapText="1"/>
    </xf>
    <xf numFmtId="165" fontId="5" fillId="0" borderId="5" xfId="0" quotePrefix="1" applyNumberFormat="1" applyFont="1" applyBorder="1" applyAlignment="1">
      <alignment horizontal="center"/>
    </xf>
    <xf numFmtId="165" fontId="5" fillId="0" borderId="6" xfId="0" quotePrefix="1" applyNumberFormat="1" applyFont="1" applyBorder="1" applyAlignment="1">
      <alignment horizontal="center"/>
    </xf>
    <xf numFmtId="165" fontId="5" fillId="0" borderId="7" xfId="0" quotePrefix="1" applyNumberFormat="1" applyFont="1" applyBorder="1" applyAlignment="1">
      <alignment horizontal="center"/>
    </xf>
    <xf numFmtId="0" fontId="2" fillId="0" borderId="8" xfId="3" applyFont="1" applyBorder="1"/>
    <xf numFmtId="166" fontId="2" fillId="0" borderId="10" xfId="1" applyNumberFormat="1" applyFont="1" applyBorder="1"/>
    <xf numFmtId="166" fontId="2" fillId="0" borderId="11" xfId="1" applyNumberFormat="1" applyFont="1" applyBorder="1"/>
    <xf numFmtId="166" fontId="2" fillId="0" borderId="9" xfId="3" applyNumberFormat="1" applyFont="1" applyBorder="1"/>
    <xf numFmtId="166" fontId="2" fillId="0" borderId="0" xfId="1" applyNumberFormat="1" applyFont="1" applyBorder="1"/>
    <xf numFmtId="166" fontId="2" fillId="0" borderId="8" xfId="1" applyNumberFormat="1" applyFont="1" applyBorder="1"/>
    <xf numFmtId="166" fontId="2" fillId="0" borderId="13" xfId="1" applyNumberFormat="1" applyFont="1" applyBorder="1"/>
    <xf numFmtId="166" fontId="2" fillId="0" borderId="12" xfId="1" applyNumberFormat="1" applyFont="1" applyBorder="1"/>
    <xf numFmtId="164" fontId="3" fillId="0" borderId="10" xfId="2" applyNumberFormat="1" applyFont="1" applyBorder="1"/>
    <xf numFmtId="164" fontId="3" fillId="0" borderId="9" xfId="2" applyNumberFormat="1" applyFont="1" applyBorder="1"/>
    <xf numFmtId="166" fontId="3" fillId="0" borderId="8" xfId="1" applyNumberFormat="1" applyFont="1" applyBorder="1"/>
    <xf numFmtId="166" fontId="7" fillId="0" borderId="8" xfId="1" applyNumberFormat="1" applyFont="1" applyFill="1" applyBorder="1"/>
    <xf numFmtId="166" fontId="2" fillId="0" borderId="8" xfId="1" applyNumberFormat="1" applyFont="1" applyFill="1" applyBorder="1"/>
    <xf numFmtId="166" fontId="3" fillId="0" borderId="15" xfId="1" applyNumberFormat="1" applyFont="1" applyBorder="1"/>
    <xf numFmtId="166" fontId="3" fillId="0" borderId="14" xfId="1" applyNumberFormat="1" applyFont="1" applyBorder="1"/>
    <xf numFmtId="166" fontId="7" fillId="0" borderId="0" xfId="1" applyNumberFormat="1" applyFont="1" applyBorder="1"/>
    <xf numFmtId="0" fontId="7" fillId="0" borderId="0" xfId="3" applyFont="1"/>
    <xf numFmtId="166" fontId="3" fillId="0" borderId="0" xfId="1" applyNumberFormat="1" applyFont="1" applyBorder="1"/>
    <xf numFmtId="166" fontId="7" fillId="0" borderId="0" xfId="1" applyNumberFormat="1" applyFont="1" applyFill="1" applyBorder="1"/>
    <xf numFmtId="166" fontId="7" fillId="3" borderId="0" xfId="1" applyNumberFormat="1" applyFont="1" applyFill="1" applyBorder="1"/>
    <xf numFmtId="166" fontId="2" fillId="3" borderId="8" xfId="1" applyNumberFormat="1" applyFont="1" applyFill="1" applyBorder="1"/>
    <xf numFmtId="166" fontId="7" fillId="0" borderId="13" xfId="1" applyNumberFormat="1" applyFont="1" applyBorder="1"/>
    <xf numFmtId="166" fontId="7" fillId="3" borderId="8" xfId="1" applyNumberFormat="1" applyFont="1" applyFill="1" applyBorder="1"/>
    <xf numFmtId="166" fontId="2" fillId="0" borderId="0" xfId="3" applyNumberFormat="1" applyFont="1"/>
    <xf numFmtId="43" fontId="2" fillId="0" borderId="8" xfId="1" applyFont="1" applyBorder="1"/>
    <xf numFmtId="166" fontId="7" fillId="0" borderId="8" xfId="1" applyNumberFormat="1" applyFont="1" applyBorder="1"/>
    <xf numFmtId="164" fontId="3" fillId="0" borderId="1" xfId="2" applyNumberFormat="1" applyFont="1" applyBorder="1"/>
    <xf numFmtId="164" fontId="3" fillId="0" borderId="16" xfId="2" applyNumberFormat="1" applyFont="1" applyBorder="1"/>
    <xf numFmtId="0" fontId="9" fillId="0" borderId="17" xfId="4" applyFont="1" applyBorder="1"/>
    <xf numFmtId="0" fontId="8" fillId="0" borderId="18" xfId="3" applyFont="1" applyBorder="1"/>
    <xf numFmtId="0" fontId="2" fillId="0" borderId="18" xfId="3" applyFont="1" applyBorder="1"/>
    <xf numFmtId="0" fontId="3" fillId="0" borderId="19" xfId="3" applyFont="1" applyBorder="1"/>
    <xf numFmtId="0" fontId="3" fillId="0" borderId="18" xfId="3" applyFont="1" applyBorder="1"/>
    <xf numFmtId="0" fontId="3" fillId="0" borderId="20" xfId="3" applyFont="1" applyBorder="1"/>
    <xf numFmtId="0" fontId="3" fillId="0" borderId="18" xfId="3" applyFont="1" applyBorder="1" applyAlignment="1">
      <alignment horizontal="left"/>
    </xf>
    <xf numFmtId="0" fontId="3" fillId="0" borderId="18" xfId="3" applyFont="1" applyBorder="1" applyAlignment="1">
      <alignment horizontal="left" indent="1"/>
    </xf>
    <xf numFmtId="0" fontId="7" fillId="0" borderId="18" xfId="3" applyFont="1" applyBorder="1" applyAlignment="1">
      <alignment horizontal="left" indent="2"/>
    </xf>
    <xf numFmtId="0" fontId="2" fillId="0" borderId="18" xfId="3" applyFont="1" applyBorder="1" applyAlignment="1">
      <alignment horizontal="left" indent="1"/>
    </xf>
    <xf numFmtId="0" fontId="7" fillId="3" borderId="18" xfId="3" applyFont="1" applyFill="1" applyBorder="1" applyAlignment="1">
      <alignment horizontal="left" indent="2"/>
    </xf>
    <xf numFmtId="166" fontId="7" fillId="0" borderId="0" xfId="3" applyNumberFormat="1" applyFont="1"/>
    <xf numFmtId="0" fontId="2" fillId="3" borderId="18" xfId="3" applyFont="1" applyFill="1" applyBorder="1" applyAlignment="1">
      <alignment horizontal="left" indent="1"/>
    </xf>
    <xf numFmtId="166" fontId="7" fillId="0" borderId="0" xfId="3" applyNumberFormat="1" applyFont="1" applyAlignment="1">
      <alignment horizontal="center"/>
    </xf>
    <xf numFmtId="0" fontId="3" fillId="0" borderId="21" xfId="3" applyFont="1" applyBorder="1" applyAlignment="1">
      <alignment horizontal="left"/>
    </xf>
    <xf numFmtId="0" fontId="2" fillId="0" borderId="8" xfId="3" applyFont="1" applyBorder="1" applyAlignment="1">
      <alignment horizontal="center"/>
    </xf>
    <xf numFmtId="3" fontId="2" fillId="0" borderId="9" xfId="3" applyNumberFormat="1" applyFont="1" applyBorder="1" applyAlignment="1">
      <alignment horizontal="center"/>
    </xf>
    <xf numFmtId="3" fontId="2" fillId="0" borderId="8" xfId="3" applyNumberFormat="1" applyFont="1" applyBorder="1" applyAlignment="1">
      <alignment horizontal="center"/>
    </xf>
    <xf numFmtId="3" fontId="2" fillId="0" borderId="12" xfId="3" applyNumberFormat="1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6" fontId="3" fillId="0" borderId="8" xfId="1" quotePrefix="1" applyNumberFormat="1" applyFont="1" applyFill="1" applyBorder="1" applyAlignment="1">
      <alignment horizontal="center"/>
    </xf>
    <xf numFmtId="166" fontId="7" fillId="0" borderId="8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3" fillId="0" borderId="14" xfId="1" quotePrefix="1" applyNumberFormat="1" applyFont="1" applyFill="1" applyBorder="1" applyAlignment="1">
      <alignment horizontal="center"/>
    </xf>
    <xf numFmtId="43" fontId="7" fillId="0" borderId="8" xfId="1" quotePrefix="1" applyFont="1" applyFill="1" applyBorder="1" applyAlignment="1">
      <alignment horizontal="center"/>
    </xf>
    <xf numFmtId="3" fontId="7" fillId="0" borderId="8" xfId="3" applyNumberFormat="1" applyFont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3" fontId="7" fillId="0" borderId="8" xfId="3" quotePrefix="1" applyNumberFormat="1" applyFont="1" applyBorder="1" applyAlignment="1">
      <alignment horizontal="center"/>
    </xf>
    <xf numFmtId="43" fontId="7" fillId="3" borderId="8" xfId="1" quotePrefix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43" fontId="7" fillId="0" borderId="12" xfId="1" applyFont="1" applyFill="1" applyBorder="1" applyAlignment="1">
      <alignment horizontal="center"/>
    </xf>
    <xf numFmtId="166" fontId="7" fillId="3" borderId="8" xfId="1" quotePrefix="1" applyNumberFormat="1" applyFont="1" applyFill="1" applyBorder="1" applyAlignment="1">
      <alignment horizontal="center"/>
    </xf>
    <xf numFmtId="166" fontId="7" fillId="0" borderId="8" xfId="1" quotePrefix="1" applyNumberFormat="1" applyFont="1" applyFill="1" applyBorder="1" applyAlignment="1">
      <alignment horizontal="center"/>
    </xf>
    <xf numFmtId="166" fontId="7" fillId="3" borderId="8" xfId="1" applyNumberFormat="1" applyFont="1" applyFill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6" xfId="4" xr:uid="{A79E8CFC-3218-4F4F-9692-AA34D3DFF582}"/>
    <cellStyle name="Normal 44" xfId="3" xr:uid="{81A062A2-9082-4A70-91D7-3382501F4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5C87-0BAA-4066-97D9-64F465EA5E43}">
  <sheetPr>
    <tabColor rgb="FFFF0000"/>
  </sheetPr>
  <dimension ref="B1:Q94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W14" sqref="W14"/>
    </sheetView>
  </sheetViews>
  <sheetFormatPr defaultColWidth="8.88671875" defaultRowHeight="13.8" outlineLevelRow="1" outlineLevelCol="1" x14ac:dyDescent="0.25"/>
  <cols>
    <col min="1" max="1" width="8.88671875" style="1"/>
    <col min="2" max="2" width="32.33203125" style="1" customWidth="1"/>
    <col min="3" max="3" width="16.33203125" style="1" customWidth="1"/>
    <col min="4" max="4" width="14.109375" style="1" hidden="1" customWidth="1" outlineLevel="1"/>
    <col min="5" max="14" width="12.33203125" style="1" hidden="1" customWidth="1" outlineLevel="1"/>
    <col min="15" max="15" width="11.6640625" style="1" hidden="1" customWidth="1" outlineLevel="1"/>
    <col min="16" max="16" width="14.44140625" style="1" bestFit="1" customWidth="1" collapsed="1"/>
    <col min="17" max="17" width="10.44140625" style="1" bestFit="1" customWidth="1"/>
    <col min="18" max="16384" width="8.88671875" style="1"/>
  </cols>
  <sheetData>
    <row r="1" spans="2:16" ht="14.4" thickBot="1" x14ac:dyDescent="0.3"/>
    <row r="2" spans="2:16" ht="14.4" thickBot="1" x14ac:dyDescent="0.3">
      <c r="B2" s="2" t="s">
        <v>71</v>
      </c>
    </row>
    <row r="3" spans="2:16" ht="15.6" x14ac:dyDescent="0.3">
      <c r="B3" s="37" t="s">
        <v>0</v>
      </c>
      <c r="C3" s="3"/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5" t="s">
        <v>1</v>
      </c>
      <c r="P3" s="3"/>
    </row>
    <row r="4" spans="2:16" ht="14.4" thickBot="1" x14ac:dyDescent="0.3">
      <c r="B4" s="38" t="s">
        <v>2</v>
      </c>
      <c r="C4" s="6" t="s">
        <v>60</v>
      </c>
      <c r="D4" s="7">
        <v>45108</v>
      </c>
      <c r="E4" s="7">
        <v>45139</v>
      </c>
      <c r="F4" s="7">
        <v>45170</v>
      </c>
      <c r="G4" s="7">
        <v>45200</v>
      </c>
      <c r="H4" s="7">
        <v>45231</v>
      </c>
      <c r="I4" s="7">
        <v>45261</v>
      </c>
      <c r="J4" s="7">
        <v>45292</v>
      </c>
      <c r="K4" s="7">
        <v>45323</v>
      </c>
      <c r="L4" s="7">
        <v>45352</v>
      </c>
      <c r="M4" s="7">
        <v>45383</v>
      </c>
      <c r="N4" s="7">
        <v>45413</v>
      </c>
      <c r="O4" s="8">
        <v>45444</v>
      </c>
      <c r="P4" s="6" t="s">
        <v>3</v>
      </c>
    </row>
    <row r="5" spans="2:16" x14ac:dyDescent="0.25">
      <c r="B5" s="39"/>
      <c r="C5" s="52"/>
      <c r="P5" s="9"/>
    </row>
    <row r="6" spans="2:16" x14ac:dyDescent="0.25">
      <c r="B6" s="40" t="s">
        <v>4</v>
      </c>
      <c r="C6" s="53"/>
      <c r="D6" s="10">
        <f>SUM(D7:D9)</f>
        <v>0</v>
      </c>
      <c r="E6" s="10">
        <f t="shared" ref="E6:O6" si="0">SUM(E7:E9)</f>
        <v>198.80957986236874</v>
      </c>
      <c r="F6" s="10">
        <f t="shared" si="0"/>
        <v>290.2868525896414</v>
      </c>
      <c r="G6" s="10">
        <f t="shared" si="0"/>
        <v>300.10066155746233</v>
      </c>
      <c r="H6" s="10">
        <f t="shared" si="0"/>
        <v>322.88228564994211</v>
      </c>
      <c r="I6" s="10">
        <f t="shared" si="0"/>
        <v>328.5808668811531</v>
      </c>
      <c r="J6" s="10">
        <f t="shared" si="0"/>
        <v>335.53359573078649</v>
      </c>
      <c r="K6" s="10">
        <f t="shared" si="0"/>
        <v>318.12987778630122</v>
      </c>
      <c r="L6" s="10">
        <f t="shared" si="0"/>
        <v>312.63029179339151</v>
      </c>
      <c r="M6" s="10">
        <f t="shared" si="0"/>
        <v>291.68276992066131</v>
      </c>
      <c r="N6" s="10">
        <f t="shared" si="0"/>
        <v>290.41322314049586</v>
      </c>
      <c r="O6" s="11">
        <f t="shared" si="0"/>
        <v>290.41322314049586</v>
      </c>
      <c r="P6" s="12">
        <f>SUM(P7:P9)</f>
        <v>308.06536481903311</v>
      </c>
    </row>
    <row r="7" spans="2:16" x14ac:dyDescent="0.25">
      <c r="B7" s="41" t="s">
        <v>5</v>
      </c>
      <c r="C7" s="54"/>
      <c r="D7" s="13">
        <v>0</v>
      </c>
      <c r="E7" s="13">
        <v>91.902541634491214</v>
      </c>
      <c r="F7" s="13">
        <v>134.18920544238139</v>
      </c>
      <c r="G7" s="13">
        <v>154.24168080048344</v>
      </c>
      <c r="H7" s="13">
        <v>154.06565914261196</v>
      </c>
      <c r="I7" s="13">
        <v>151.89115544506134</v>
      </c>
      <c r="J7" s="13">
        <v>155.10515274347676</v>
      </c>
      <c r="K7" s="13">
        <v>147.06003784461095</v>
      </c>
      <c r="L7" s="13">
        <v>144.51777639505835</v>
      </c>
      <c r="M7" s="13">
        <v>134.83448798219248</v>
      </c>
      <c r="N7" s="13">
        <v>134.24762201777639</v>
      </c>
      <c r="O7" s="13">
        <v>134.24762201777639</v>
      </c>
      <c r="P7" s="14">
        <f t="shared" ref="P7:P9" si="1">AVERAGE(F7:O7)</f>
        <v>144.44003998314295</v>
      </c>
    </row>
    <row r="8" spans="2:16" x14ac:dyDescent="0.25">
      <c r="B8" s="41" t="s">
        <v>6</v>
      </c>
      <c r="C8" s="54"/>
      <c r="D8" s="13">
        <v>0</v>
      </c>
      <c r="E8" s="13">
        <v>106.90703822787752</v>
      </c>
      <c r="F8" s="13">
        <v>156.09764714726001</v>
      </c>
      <c r="G8" s="13">
        <v>145.85898075697889</v>
      </c>
      <c r="H8" s="13">
        <v>168.81662650733014</v>
      </c>
      <c r="I8" s="13">
        <v>176.68971143609176</v>
      </c>
      <c r="J8" s="13">
        <v>180.42844298730969</v>
      </c>
      <c r="K8" s="13">
        <v>171.0698399416903</v>
      </c>
      <c r="L8" s="13">
        <v>168.11251539833316</v>
      </c>
      <c r="M8" s="13">
        <v>156.84828193846883</v>
      </c>
      <c r="N8" s="13">
        <v>156.16560112271947</v>
      </c>
      <c r="O8" s="13">
        <v>156.16560112271947</v>
      </c>
      <c r="P8" s="14">
        <f t="shared" si="1"/>
        <v>163.62532483589015</v>
      </c>
    </row>
    <row r="9" spans="2:16" x14ac:dyDescent="0.25">
      <c r="B9" s="42" t="s">
        <v>7</v>
      </c>
      <c r="C9" s="5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6">
        <f t="shared" si="1"/>
        <v>0</v>
      </c>
    </row>
    <row r="10" spans="2:16" x14ac:dyDescent="0.25">
      <c r="B10" s="41"/>
      <c r="C10" s="52"/>
      <c r="P10" s="9"/>
    </row>
    <row r="11" spans="2:16" x14ac:dyDescent="0.25">
      <c r="B11" s="40" t="s">
        <v>8</v>
      </c>
      <c r="C11" s="56"/>
      <c r="D11" s="10">
        <v>0</v>
      </c>
      <c r="E11" s="10">
        <v>0</v>
      </c>
      <c r="F11" s="10">
        <v>246.74382470119519</v>
      </c>
      <c r="G11" s="10">
        <v>246.74382470119519</v>
      </c>
      <c r="H11" s="10">
        <v>246.74382470119519</v>
      </c>
      <c r="I11" s="10">
        <v>246.74382470119519</v>
      </c>
      <c r="J11" s="10">
        <f t="shared" ref="J11:O11" si="2">I11</f>
        <v>246.74382470119519</v>
      </c>
      <c r="K11" s="10">
        <f t="shared" si="2"/>
        <v>246.74382470119519</v>
      </c>
      <c r="L11" s="10">
        <f t="shared" si="2"/>
        <v>246.74382470119519</v>
      </c>
      <c r="M11" s="10">
        <f t="shared" si="2"/>
        <v>246.74382470119519</v>
      </c>
      <c r="N11" s="10">
        <f t="shared" si="2"/>
        <v>246.74382470119519</v>
      </c>
      <c r="O11" s="10">
        <f t="shared" si="2"/>
        <v>246.74382470119519</v>
      </c>
      <c r="P11" s="12">
        <f>O11</f>
        <v>246.74382470119519</v>
      </c>
    </row>
    <row r="12" spans="2:16" ht="9.75" customHeight="1" x14ac:dyDescent="0.25">
      <c r="B12" s="39"/>
      <c r="C12" s="52"/>
      <c r="P12" s="9"/>
    </row>
    <row r="13" spans="2:16" x14ac:dyDescent="0.25">
      <c r="B13" s="43" t="s">
        <v>9</v>
      </c>
      <c r="C13" s="57"/>
      <c r="D13" s="17">
        <f>SUBTOTAL(9,D14:D22)</f>
        <v>0</v>
      </c>
      <c r="E13" s="17">
        <f t="shared" ref="E13:O13" si="3">SUBTOTAL(9,E14:E22)</f>
        <v>115078.89955110308</v>
      </c>
      <c r="F13" s="17">
        <f t="shared" si="3"/>
        <v>230157.79910220619</v>
      </c>
      <c r="G13" s="17">
        <f t="shared" si="3"/>
        <v>230157.79910220613</v>
      </c>
      <c r="H13" s="17">
        <f t="shared" si="3"/>
        <v>230157.79910220613</v>
      </c>
      <c r="I13" s="17">
        <f t="shared" si="3"/>
        <v>230157.79910220613</v>
      </c>
      <c r="J13" s="17">
        <f t="shared" si="3"/>
        <v>230157.79910220602</v>
      </c>
      <c r="K13" s="17">
        <f t="shared" si="3"/>
        <v>230157.79910220625</v>
      </c>
      <c r="L13" s="17">
        <f t="shared" si="3"/>
        <v>230157.79910220602</v>
      </c>
      <c r="M13" s="17">
        <f t="shared" si="3"/>
        <v>230157.79910220602</v>
      </c>
      <c r="N13" s="17">
        <f t="shared" si="3"/>
        <v>230157.79910220625</v>
      </c>
      <c r="O13" s="17">
        <f t="shared" si="3"/>
        <v>115078.89955110336</v>
      </c>
      <c r="P13" s="18">
        <f>SUBTOTAL(9,P14:P22)</f>
        <v>2301577.9910220616</v>
      </c>
    </row>
    <row r="14" spans="2:16" x14ac:dyDescent="0.25">
      <c r="B14" s="44" t="s">
        <v>10</v>
      </c>
      <c r="C14" s="58" t="s">
        <v>61</v>
      </c>
      <c r="D14" s="26">
        <v>0</v>
      </c>
      <c r="E14" s="26">
        <v>115078.89955110308</v>
      </c>
      <c r="F14" s="26">
        <v>230157.79910220619</v>
      </c>
      <c r="G14" s="26">
        <v>230157.79910220613</v>
      </c>
      <c r="H14" s="26">
        <v>230157.79910220613</v>
      </c>
      <c r="I14" s="26">
        <v>230157.79910220613</v>
      </c>
      <c r="J14" s="26">
        <v>230157.79910220602</v>
      </c>
      <c r="K14" s="26">
        <v>230157.79910220625</v>
      </c>
      <c r="L14" s="26">
        <v>230157.79910220602</v>
      </c>
      <c r="M14" s="26">
        <v>230157.79910220602</v>
      </c>
      <c r="N14" s="26">
        <v>230157.79910220625</v>
      </c>
      <c r="O14" s="26">
        <v>115078.89955110336</v>
      </c>
      <c r="P14" s="19">
        <f>SUM(D14:O14)</f>
        <v>2301577.9910220616</v>
      </c>
    </row>
    <row r="15" spans="2:16" x14ac:dyDescent="0.25">
      <c r="B15" s="44" t="s">
        <v>11</v>
      </c>
      <c r="C15" s="58" t="s">
        <v>62</v>
      </c>
      <c r="D15" s="26">
        <f t="shared" ref="D15:O15" si="4">SUBTOTAL(9,D16:D19)</f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6">
        <f t="shared" si="4"/>
        <v>0</v>
      </c>
      <c r="O15" s="26">
        <f t="shared" si="4"/>
        <v>0</v>
      </c>
      <c r="P15" s="19">
        <f t="shared" ref="P15:P22" si="5">SUM(D15:O15)</f>
        <v>0</v>
      </c>
    </row>
    <row r="16" spans="2:16" x14ac:dyDescent="0.25">
      <c r="B16" s="45" t="s">
        <v>12</v>
      </c>
      <c r="C16" s="59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4">
        <f t="shared" si="5"/>
        <v>0</v>
      </c>
    </row>
    <row r="17" spans="2:16" x14ac:dyDescent="0.25">
      <c r="B17" s="45" t="s">
        <v>13</v>
      </c>
      <c r="C17" s="59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f t="shared" ref="P17:P20" si="6">SUM(D17:O17)</f>
        <v>0</v>
      </c>
    </row>
    <row r="18" spans="2:16" x14ac:dyDescent="0.25">
      <c r="B18" s="45" t="s">
        <v>14</v>
      </c>
      <c r="C18" s="59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4">
        <f t="shared" si="6"/>
        <v>0</v>
      </c>
    </row>
    <row r="19" spans="2:16" x14ac:dyDescent="0.25">
      <c r="B19" s="45" t="s">
        <v>15</v>
      </c>
      <c r="C19" s="59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6"/>
        <v>0</v>
      </c>
    </row>
    <row r="20" spans="2:16" x14ac:dyDescent="0.25">
      <c r="B20" s="45" t="s">
        <v>16</v>
      </c>
      <c r="C20" s="59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4">
        <f t="shared" si="6"/>
        <v>0</v>
      </c>
    </row>
    <row r="21" spans="2:16" x14ac:dyDescent="0.25">
      <c r="B21" s="46" t="s">
        <v>17</v>
      </c>
      <c r="C21" s="60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5"/>
        <v>0</v>
      </c>
    </row>
    <row r="22" spans="2:16" x14ac:dyDescent="0.25">
      <c r="B22" s="44" t="s">
        <v>18</v>
      </c>
      <c r="C22" s="58" t="s">
        <v>63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9">
        <f t="shared" si="5"/>
        <v>0</v>
      </c>
    </row>
    <row r="23" spans="2:16" x14ac:dyDescent="0.25">
      <c r="B23" s="39"/>
      <c r="C23" s="52"/>
      <c r="P23" s="9"/>
    </row>
    <row r="24" spans="2:16" x14ac:dyDescent="0.25">
      <c r="B24" s="43" t="s">
        <v>19</v>
      </c>
      <c r="C24" s="57"/>
      <c r="D24" s="17">
        <f t="shared" ref="D24:O24" si="7">SUBTOTAL(9,D25:D62)</f>
        <v>78970.958333333328</v>
      </c>
      <c r="E24" s="17">
        <f t="shared" si="7"/>
        <v>78970.958333333328</v>
      </c>
      <c r="F24" s="17">
        <f t="shared" si="7"/>
        <v>78970.958333333328</v>
      </c>
      <c r="G24" s="17">
        <f t="shared" si="7"/>
        <v>78970.958333333328</v>
      </c>
      <c r="H24" s="17">
        <f t="shared" si="7"/>
        <v>78970.958333333328</v>
      </c>
      <c r="I24" s="17">
        <f t="shared" si="7"/>
        <v>78970.958333333328</v>
      </c>
      <c r="J24" s="17">
        <f t="shared" si="7"/>
        <v>78970.958333333328</v>
      </c>
      <c r="K24" s="17">
        <f t="shared" si="7"/>
        <v>78970.958333333328</v>
      </c>
      <c r="L24" s="17">
        <f t="shared" si="7"/>
        <v>78970.958333333328</v>
      </c>
      <c r="M24" s="17">
        <f t="shared" si="7"/>
        <v>78970.958333333328</v>
      </c>
      <c r="N24" s="17">
        <f t="shared" si="7"/>
        <v>78970.958333333328</v>
      </c>
      <c r="O24" s="17">
        <f t="shared" si="7"/>
        <v>118970.95833333333</v>
      </c>
      <c r="P24" s="18">
        <f>SUBTOTAL(9,P25:P62)</f>
        <v>987651.5</v>
      </c>
    </row>
    <row r="25" spans="2:16" x14ac:dyDescent="0.25">
      <c r="B25" s="43" t="s">
        <v>20</v>
      </c>
      <c r="C25" s="61" t="s">
        <v>64</v>
      </c>
      <c r="D25" s="22">
        <f t="shared" ref="D25:P25" si="8">SUBTOTAL(9,D26:D29)</f>
        <v>32434.391666666663</v>
      </c>
      <c r="E25" s="22">
        <f t="shared" si="8"/>
        <v>32434.391666666663</v>
      </c>
      <c r="F25" s="22">
        <f t="shared" si="8"/>
        <v>32434.391666666663</v>
      </c>
      <c r="G25" s="22">
        <f t="shared" si="8"/>
        <v>32434.391666666663</v>
      </c>
      <c r="H25" s="22">
        <f t="shared" si="8"/>
        <v>32434.391666666663</v>
      </c>
      <c r="I25" s="22">
        <f t="shared" si="8"/>
        <v>32434.391666666663</v>
      </c>
      <c r="J25" s="22">
        <f t="shared" si="8"/>
        <v>32434.391666666663</v>
      </c>
      <c r="K25" s="22">
        <f t="shared" si="8"/>
        <v>32434.391666666663</v>
      </c>
      <c r="L25" s="22">
        <f t="shared" si="8"/>
        <v>32434.391666666663</v>
      </c>
      <c r="M25" s="22">
        <f t="shared" si="8"/>
        <v>32434.391666666663</v>
      </c>
      <c r="N25" s="22">
        <f t="shared" si="8"/>
        <v>32434.391666666663</v>
      </c>
      <c r="O25" s="22">
        <f t="shared" si="8"/>
        <v>32434.391666666663</v>
      </c>
      <c r="P25" s="23">
        <f t="shared" si="8"/>
        <v>389212.70000000007</v>
      </c>
    </row>
    <row r="26" spans="2:16" s="25" customFormat="1" x14ac:dyDescent="0.25">
      <c r="B26" s="45" t="s">
        <v>21</v>
      </c>
      <c r="C26" s="62" t="s">
        <v>65</v>
      </c>
      <c r="D26" s="24">
        <v>23083.333333333332</v>
      </c>
      <c r="E26" s="24">
        <v>23083.333333333332</v>
      </c>
      <c r="F26" s="24">
        <v>23083.333333333332</v>
      </c>
      <c r="G26" s="24">
        <v>23083.333333333332</v>
      </c>
      <c r="H26" s="24">
        <v>23083.333333333332</v>
      </c>
      <c r="I26" s="24">
        <v>23083.333333333332</v>
      </c>
      <c r="J26" s="24">
        <v>23083.333333333332</v>
      </c>
      <c r="K26" s="24">
        <v>23083.333333333332</v>
      </c>
      <c r="L26" s="24">
        <v>23083.333333333332</v>
      </c>
      <c r="M26" s="24">
        <v>23083.333333333332</v>
      </c>
      <c r="N26" s="24">
        <v>23083.333333333332</v>
      </c>
      <c r="O26" s="24">
        <v>23083.333333333332</v>
      </c>
      <c r="P26" s="14">
        <f t="shared" ref="P26:P85" si="9">SUM(D26:O26)</f>
        <v>277000.00000000006</v>
      </c>
    </row>
    <row r="27" spans="2:16" s="25" customFormat="1" x14ac:dyDescent="0.25">
      <c r="B27" s="45" t="s">
        <v>22</v>
      </c>
      <c r="C27" s="63"/>
      <c r="D27" s="24">
        <v>8658.5583333333325</v>
      </c>
      <c r="E27" s="24">
        <v>8658.5583333333325</v>
      </c>
      <c r="F27" s="24">
        <v>8658.5583333333325</v>
      </c>
      <c r="G27" s="24">
        <v>8658.5583333333325</v>
      </c>
      <c r="H27" s="24">
        <v>8658.5583333333325</v>
      </c>
      <c r="I27" s="24">
        <v>8658.5583333333325</v>
      </c>
      <c r="J27" s="24">
        <v>8658.5583333333325</v>
      </c>
      <c r="K27" s="24">
        <v>8658.5583333333325</v>
      </c>
      <c r="L27" s="24">
        <v>8658.5583333333325</v>
      </c>
      <c r="M27" s="24">
        <v>8658.5583333333325</v>
      </c>
      <c r="N27" s="24">
        <v>8658.5583333333325</v>
      </c>
      <c r="O27" s="24">
        <v>8658.5583333333325</v>
      </c>
      <c r="P27" s="14">
        <f t="shared" si="9"/>
        <v>103902.7</v>
      </c>
    </row>
    <row r="28" spans="2:16" s="25" customFormat="1" x14ac:dyDescent="0.25">
      <c r="B28" s="45" t="s">
        <v>23</v>
      </c>
      <c r="C28" s="63"/>
      <c r="D28" s="24">
        <v>692.49999999999989</v>
      </c>
      <c r="E28" s="24">
        <v>692.49999999999989</v>
      </c>
      <c r="F28" s="24">
        <v>692.49999999999989</v>
      </c>
      <c r="G28" s="24">
        <v>692.49999999999989</v>
      </c>
      <c r="H28" s="24">
        <v>692.49999999999989</v>
      </c>
      <c r="I28" s="24">
        <v>692.49999999999989</v>
      </c>
      <c r="J28" s="24">
        <v>692.49999999999989</v>
      </c>
      <c r="K28" s="24">
        <v>692.49999999999989</v>
      </c>
      <c r="L28" s="24">
        <v>692.49999999999989</v>
      </c>
      <c r="M28" s="24">
        <v>692.49999999999989</v>
      </c>
      <c r="N28" s="24">
        <v>692.49999999999989</v>
      </c>
      <c r="O28" s="24">
        <v>692.49999999999989</v>
      </c>
      <c r="P28" s="14">
        <f t="shared" si="9"/>
        <v>8309.9999999999982</v>
      </c>
    </row>
    <row r="29" spans="2:16" s="25" customFormat="1" x14ac:dyDescent="0.25">
      <c r="B29" s="45" t="s">
        <v>24</v>
      </c>
      <c r="C29" s="6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14">
        <f t="shared" si="9"/>
        <v>0</v>
      </c>
    </row>
    <row r="30" spans="2:16" x14ac:dyDescent="0.25">
      <c r="B30" s="43" t="s">
        <v>25</v>
      </c>
      <c r="C30" s="58" t="s">
        <v>64</v>
      </c>
      <c r="D30" s="26">
        <f t="shared" ref="D30:P30" si="10">SUBTOTAL(9,D31:D34)</f>
        <v>0</v>
      </c>
      <c r="E30" s="26">
        <f t="shared" si="10"/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26">
        <f t="shared" si="10"/>
        <v>0</v>
      </c>
      <c r="K30" s="26">
        <f t="shared" si="10"/>
        <v>0</v>
      </c>
      <c r="L30" s="26">
        <f t="shared" si="10"/>
        <v>0</v>
      </c>
      <c r="M30" s="26">
        <f t="shared" si="10"/>
        <v>0</v>
      </c>
      <c r="N30" s="26">
        <f t="shared" si="10"/>
        <v>0</v>
      </c>
      <c r="O30" s="26">
        <f t="shared" si="10"/>
        <v>0</v>
      </c>
      <c r="P30" s="19">
        <f t="shared" si="10"/>
        <v>0</v>
      </c>
    </row>
    <row r="31" spans="2:16" s="25" customFormat="1" x14ac:dyDescent="0.25">
      <c r="B31" s="45" t="s">
        <v>21</v>
      </c>
      <c r="C31" s="62" t="s">
        <v>65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14">
        <f t="shared" si="9"/>
        <v>0</v>
      </c>
    </row>
    <row r="32" spans="2:16" s="25" customFormat="1" x14ac:dyDescent="0.25">
      <c r="B32" s="45" t="s">
        <v>22</v>
      </c>
      <c r="C32" s="6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14">
        <f t="shared" si="9"/>
        <v>0</v>
      </c>
    </row>
    <row r="33" spans="2:16" s="25" customFormat="1" x14ac:dyDescent="0.25">
      <c r="B33" s="45" t="s">
        <v>23</v>
      </c>
      <c r="C33" s="64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14">
        <f t="shared" si="9"/>
        <v>0</v>
      </c>
    </row>
    <row r="34" spans="2:16" s="25" customFormat="1" x14ac:dyDescent="0.25">
      <c r="B34" s="45" t="s">
        <v>24</v>
      </c>
      <c r="C34" s="6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14">
        <f t="shared" si="9"/>
        <v>0</v>
      </c>
    </row>
    <row r="35" spans="2:16" x14ac:dyDescent="0.25">
      <c r="B35" s="43" t="s">
        <v>26</v>
      </c>
      <c r="C35" s="58" t="s">
        <v>64</v>
      </c>
      <c r="D35" s="26">
        <f t="shared" ref="D35:P35" si="11">SUBTOTAL(9,D36:D39)</f>
        <v>0</v>
      </c>
      <c r="E35" s="26">
        <f t="shared" si="11"/>
        <v>0</v>
      </c>
      <c r="F35" s="26">
        <f t="shared" si="11"/>
        <v>0</v>
      </c>
      <c r="G35" s="26">
        <f t="shared" si="11"/>
        <v>0</v>
      </c>
      <c r="H35" s="26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26">
        <f t="shared" si="11"/>
        <v>0</v>
      </c>
      <c r="N35" s="26">
        <f t="shared" si="11"/>
        <v>0</v>
      </c>
      <c r="O35" s="26">
        <f t="shared" si="11"/>
        <v>0</v>
      </c>
      <c r="P35" s="19">
        <f t="shared" si="11"/>
        <v>0</v>
      </c>
    </row>
    <row r="36" spans="2:16" s="25" customFormat="1" x14ac:dyDescent="0.25">
      <c r="B36" s="45" t="s">
        <v>21</v>
      </c>
      <c r="C36" s="62" t="s">
        <v>65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14">
        <f t="shared" si="9"/>
        <v>0</v>
      </c>
    </row>
    <row r="37" spans="2:16" s="25" customFormat="1" x14ac:dyDescent="0.25">
      <c r="B37" s="45" t="s">
        <v>22</v>
      </c>
      <c r="C37" s="64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14">
        <f t="shared" si="9"/>
        <v>0</v>
      </c>
    </row>
    <row r="38" spans="2:16" s="25" customFormat="1" x14ac:dyDescent="0.25">
      <c r="B38" s="45" t="s">
        <v>23</v>
      </c>
      <c r="C38" s="64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14">
        <f t="shared" si="9"/>
        <v>0</v>
      </c>
    </row>
    <row r="39" spans="2:16" s="25" customFormat="1" x14ac:dyDescent="0.25">
      <c r="B39" s="45" t="s">
        <v>24</v>
      </c>
      <c r="C39" s="64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14">
        <f t="shared" si="9"/>
        <v>0</v>
      </c>
    </row>
    <row r="40" spans="2:16" x14ac:dyDescent="0.25">
      <c r="B40" s="43" t="s">
        <v>27</v>
      </c>
      <c r="C40" s="58" t="s">
        <v>66</v>
      </c>
      <c r="D40" s="26">
        <f>SUBTOTAL(9,D41:D47)</f>
        <v>40447.800000000003</v>
      </c>
      <c r="E40" s="26">
        <f t="shared" ref="E40:O40" si="12">SUBTOTAL(9,E41:E47)</f>
        <v>40447.800000000003</v>
      </c>
      <c r="F40" s="26">
        <f t="shared" si="12"/>
        <v>40447.800000000003</v>
      </c>
      <c r="G40" s="26">
        <f t="shared" si="12"/>
        <v>40447.800000000003</v>
      </c>
      <c r="H40" s="26">
        <f t="shared" si="12"/>
        <v>40447.800000000003</v>
      </c>
      <c r="I40" s="26">
        <f t="shared" si="12"/>
        <v>40447.800000000003</v>
      </c>
      <c r="J40" s="26">
        <f t="shared" si="12"/>
        <v>40447.800000000003</v>
      </c>
      <c r="K40" s="26">
        <f t="shared" si="12"/>
        <v>40447.800000000003</v>
      </c>
      <c r="L40" s="26">
        <f t="shared" si="12"/>
        <v>40447.800000000003</v>
      </c>
      <c r="M40" s="26">
        <f t="shared" si="12"/>
        <v>40447.800000000003</v>
      </c>
      <c r="N40" s="26">
        <f t="shared" si="12"/>
        <v>40447.800000000003</v>
      </c>
      <c r="O40" s="26">
        <f t="shared" si="12"/>
        <v>80447.8</v>
      </c>
      <c r="P40" s="19">
        <f>SUBTOTAL(9,P41:P47)</f>
        <v>525373.60000000009</v>
      </c>
    </row>
    <row r="41" spans="2:16" s="25" customFormat="1" x14ac:dyDescent="0.25">
      <c r="B41" s="45" t="s">
        <v>28</v>
      </c>
      <c r="C41" s="65" t="s">
        <v>65</v>
      </c>
      <c r="D41" s="27">
        <v>28000</v>
      </c>
      <c r="E41" s="27">
        <v>28000</v>
      </c>
      <c r="F41" s="27">
        <v>28000</v>
      </c>
      <c r="G41" s="27">
        <v>28000</v>
      </c>
      <c r="H41" s="27">
        <v>28000</v>
      </c>
      <c r="I41" s="27">
        <v>28000</v>
      </c>
      <c r="J41" s="27">
        <v>28000</v>
      </c>
      <c r="K41" s="27">
        <v>28000</v>
      </c>
      <c r="L41" s="27">
        <v>28000</v>
      </c>
      <c r="M41" s="27">
        <v>28000</v>
      </c>
      <c r="N41" s="27">
        <v>28000</v>
      </c>
      <c r="O41" s="27">
        <v>28000</v>
      </c>
      <c r="P41" s="21">
        <f t="shared" si="9"/>
        <v>336000</v>
      </c>
    </row>
    <row r="42" spans="2:16" s="25" customFormat="1" x14ac:dyDescent="0.25">
      <c r="B42" s="45" t="s">
        <v>29</v>
      </c>
      <c r="C42" s="63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1">
        <f t="shared" si="9"/>
        <v>0</v>
      </c>
    </row>
    <row r="43" spans="2:16" s="25" customFormat="1" x14ac:dyDescent="0.25">
      <c r="B43" s="45" t="s">
        <v>30</v>
      </c>
      <c r="C43" s="63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1">
        <f t="shared" si="9"/>
        <v>0</v>
      </c>
    </row>
    <row r="44" spans="2:16" s="25" customFormat="1" x14ac:dyDescent="0.25">
      <c r="B44" s="45" t="s">
        <v>22</v>
      </c>
      <c r="C44" s="63"/>
      <c r="D44" s="27">
        <v>10502.8</v>
      </c>
      <c r="E44" s="27">
        <v>10502.8</v>
      </c>
      <c r="F44" s="27">
        <v>10502.8</v>
      </c>
      <c r="G44" s="27">
        <v>10502.8</v>
      </c>
      <c r="H44" s="27">
        <v>10502.8</v>
      </c>
      <c r="I44" s="27">
        <v>10502.8</v>
      </c>
      <c r="J44" s="27">
        <v>10502.8</v>
      </c>
      <c r="K44" s="27">
        <v>10502.8</v>
      </c>
      <c r="L44" s="27">
        <v>10502.8</v>
      </c>
      <c r="M44" s="27">
        <v>10502.8</v>
      </c>
      <c r="N44" s="27">
        <v>10502.8</v>
      </c>
      <c r="O44" s="27">
        <v>10502.8</v>
      </c>
      <c r="P44" s="21">
        <f t="shared" si="9"/>
        <v>126033.60000000002</v>
      </c>
    </row>
    <row r="45" spans="2:16" s="25" customFormat="1" x14ac:dyDescent="0.25">
      <c r="B45" s="45" t="s">
        <v>23</v>
      </c>
      <c r="C45" s="64"/>
      <c r="D45" s="24">
        <v>840</v>
      </c>
      <c r="E45" s="24">
        <v>840</v>
      </c>
      <c r="F45" s="24">
        <v>840</v>
      </c>
      <c r="G45" s="24">
        <v>840</v>
      </c>
      <c r="H45" s="24">
        <v>840</v>
      </c>
      <c r="I45" s="24">
        <v>840</v>
      </c>
      <c r="J45" s="24">
        <v>840</v>
      </c>
      <c r="K45" s="24">
        <v>840</v>
      </c>
      <c r="L45" s="24">
        <v>840</v>
      </c>
      <c r="M45" s="24">
        <v>840</v>
      </c>
      <c r="N45" s="24">
        <v>840</v>
      </c>
      <c r="O45" s="24">
        <v>840</v>
      </c>
      <c r="P45" s="14">
        <f t="shared" si="9"/>
        <v>10080</v>
      </c>
    </row>
    <row r="46" spans="2:16" s="25" customFormat="1" x14ac:dyDescent="0.25">
      <c r="B46" s="47" t="s">
        <v>31</v>
      </c>
      <c r="C46" s="66" t="s">
        <v>67</v>
      </c>
      <c r="D46" s="28">
        <v>1105</v>
      </c>
      <c r="E46" s="28">
        <v>1105</v>
      </c>
      <c r="F46" s="28">
        <v>1105</v>
      </c>
      <c r="G46" s="28">
        <v>1105</v>
      </c>
      <c r="H46" s="28">
        <v>1105</v>
      </c>
      <c r="I46" s="28">
        <v>1105</v>
      </c>
      <c r="J46" s="28">
        <v>1105</v>
      </c>
      <c r="K46" s="28">
        <v>1105</v>
      </c>
      <c r="L46" s="28">
        <v>1105</v>
      </c>
      <c r="M46" s="28">
        <v>1105</v>
      </c>
      <c r="N46" s="28">
        <v>1105</v>
      </c>
      <c r="O46" s="28">
        <v>1105</v>
      </c>
      <c r="P46" s="29">
        <f t="shared" ref="P46" si="13">SUM(D46:O46)</f>
        <v>13260</v>
      </c>
    </row>
    <row r="47" spans="2:16" s="25" customFormat="1" x14ac:dyDescent="0.25">
      <c r="B47" s="45" t="s">
        <v>24</v>
      </c>
      <c r="C47" s="63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40000</v>
      </c>
      <c r="P47" s="14">
        <f t="shared" si="9"/>
        <v>40000</v>
      </c>
    </row>
    <row r="48" spans="2:16" x14ac:dyDescent="0.25">
      <c r="B48" s="43" t="s">
        <v>32</v>
      </c>
      <c r="C48" s="67"/>
      <c r="D48" s="26">
        <f>SUBTOTAL(9,D49:D52)</f>
        <v>0</v>
      </c>
      <c r="E48" s="26">
        <f t="shared" ref="E48:O48" si="14">SUBTOTAL(9,E49:E52)</f>
        <v>0</v>
      </c>
      <c r="F48" s="26">
        <f t="shared" si="14"/>
        <v>0</v>
      </c>
      <c r="G48" s="26">
        <f t="shared" si="14"/>
        <v>0</v>
      </c>
      <c r="H48" s="26">
        <f t="shared" si="14"/>
        <v>0</v>
      </c>
      <c r="I48" s="26">
        <f t="shared" si="14"/>
        <v>0</v>
      </c>
      <c r="J48" s="26">
        <f t="shared" si="14"/>
        <v>0</v>
      </c>
      <c r="K48" s="26">
        <f t="shared" si="14"/>
        <v>0</v>
      </c>
      <c r="L48" s="26">
        <f t="shared" si="14"/>
        <v>0</v>
      </c>
      <c r="M48" s="26">
        <f t="shared" si="14"/>
        <v>0</v>
      </c>
      <c r="N48" s="26">
        <f t="shared" si="14"/>
        <v>0</v>
      </c>
      <c r="O48" s="26">
        <f t="shared" si="14"/>
        <v>0</v>
      </c>
      <c r="P48" s="19">
        <f>SUBTOTAL(9,P49:P52)</f>
        <v>0</v>
      </c>
    </row>
    <row r="49" spans="2:16" s="25" customFormat="1" x14ac:dyDescent="0.25">
      <c r="B49" s="45" t="s">
        <v>21</v>
      </c>
      <c r="C49" s="63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14">
        <f t="shared" si="9"/>
        <v>0</v>
      </c>
    </row>
    <row r="50" spans="2:16" s="25" customFormat="1" x14ac:dyDescent="0.25">
      <c r="B50" s="45" t="s">
        <v>22</v>
      </c>
      <c r="C50" s="63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14">
        <f t="shared" si="9"/>
        <v>0</v>
      </c>
    </row>
    <row r="51" spans="2:16" s="25" customFormat="1" x14ac:dyDescent="0.25">
      <c r="B51" s="45" t="s">
        <v>23</v>
      </c>
      <c r="C51" s="64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14">
        <f t="shared" si="9"/>
        <v>0</v>
      </c>
    </row>
    <row r="52" spans="2:16" s="25" customFormat="1" x14ac:dyDescent="0.25">
      <c r="B52" s="45" t="s">
        <v>24</v>
      </c>
      <c r="C52" s="64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14">
        <f t="shared" si="9"/>
        <v>0</v>
      </c>
    </row>
    <row r="53" spans="2:16" x14ac:dyDescent="0.25">
      <c r="B53" s="43" t="s">
        <v>33</v>
      </c>
      <c r="C53" s="58" t="s">
        <v>66</v>
      </c>
      <c r="D53" s="26">
        <f>SUBTOTAL(9,D54:D57)</f>
        <v>6088.7666666666664</v>
      </c>
      <c r="E53" s="26">
        <f t="shared" ref="E53:P53" si="15">SUBTOTAL(9,E54:E57)</f>
        <v>6088.7666666666664</v>
      </c>
      <c r="F53" s="26">
        <f t="shared" si="15"/>
        <v>6088.7666666666664</v>
      </c>
      <c r="G53" s="26">
        <f t="shared" si="15"/>
        <v>6088.7666666666664</v>
      </c>
      <c r="H53" s="26">
        <f t="shared" si="15"/>
        <v>6088.7666666666664</v>
      </c>
      <c r="I53" s="26">
        <f t="shared" si="15"/>
        <v>6088.7666666666664</v>
      </c>
      <c r="J53" s="26">
        <f t="shared" si="15"/>
        <v>6088.7666666666664</v>
      </c>
      <c r="K53" s="26">
        <f t="shared" si="15"/>
        <v>6088.7666666666664</v>
      </c>
      <c r="L53" s="26">
        <f t="shared" si="15"/>
        <v>6088.7666666666664</v>
      </c>
      <c r="M53" s="26">
        <f t="shared" si="15"/>
        <v>6088.7666666666664</v>
      </c>
      <c r="N53" s="26">
        <f t="shared" si="15"/>
        <v>6088.7666666666664</v>
      </c>
      <c r="O53" s="26">
        <f t="shared" si="15"/>
        <v>6088.7666666666664</v>
      </c>
      <c r="P53" s="19">
        <f t="shared" si="15"/>
        <v>73065.200000000012</v>
      </c>
    </row>
    <row r="54" spans="2:16" s="25" customFormat="1" x14ac:dyDescent="0.25">
      <c r="B54" s="45" t="s">
        <v>21</v>
      </c>
      <c r="C54" s="65" t="s">
        <v>65</v>
      </c>
      <c r="D54" s="24">
        <v>4333.333333333333</v>
      </c>
      <c r="E54" s="24">
        <v>4333.333333333333</v>
      </c>
      <c r="F54" s="24">
        <v>4333.333333333333</v>
      </c>
      <c r="G54" s="24">
        <v>4333.333333333333</v>
      </c>
      <c r="H54" s="24">
        <v>4333.333333333333</v>
      </c>
      <c r="I54" s="24">
        <v>4333.333333333333</v>
      </c>
      <c r="J54" s="24">
        <v>4333.333333333333</v>
      </c>
      <c r="K54" s="24">
        <v>4333.333333333333</v>
      </c>
      <c r="L54" s="24">
        <v>4333.333333333333</v>
      </c>
      <c r="M54" s="24">
        <v>4333.333333333333</v>
      </c>
      <c r="N54" s="24">
        <v>4333.333333333333</v>
      </c>
      <c r="O54" s="24">
        <v>4333.333333333333</v>
      </c>
      <c r="P54" s="14">
        <f t="shared" si="9"/>
        <v>52000.000000000007</v>
      </c>
    </row>
    <row r="55" spans="2:16" s="25" customFormat="1" x14ac:dyDescent="0.25">
      <c r="B55" s="45" t="s">
        <v>22</v>
      </c>
      <c r="C55" s="63"/>
      <c r="D55" s="24">
        <v>1625.4333333333332</v>
      </c>
      <c r="E55" s="24">
        <v>1625.4333333333332</v>
      </c>
      <c r="F55" s="24">
        <v>1625.4333333333332</v>
      </c>
      <c r="G55" s="24">
        <v>1625.4333333333332</v>
      </c>
      <c r="H55" s="24">
        <v>1625.4333333333332</v>
      </c>
      <c r="I55" s="24">
        <v>1625.4333333333332</v>
      </c>
      <c r="J55" s="24">
        <v>1625.4333333333332</v>
      </c>
      <c r="K55" s="24">
        <v>1625.4333333333332</v>
      </c>
      <c r="L55" s="24">
        <v>1625.4333333333332</v>
      </c>
      <c r="M55" s="24">
        <v>1625.4333333333332</v>
      </c>
      <c r="N55" s="24">
        <v>1625.4333333333332</v>
      </c>
      <c r="O55" s="24">
        <v>1625.4333333333332</v>
      </c>
      <c r="P55" s="14">
        <f t="shared" si="9"/>
        <v>19505.199999999997</v>
      </c>
    </row>
    <row r="56" spans="2:16" s="25" customFormat="1" x14ac:dyDescent="0.25">
      <c r="B56" s="45" t="s">
        <v>23</v>
      </c>
      <c r="C56" s="64"/>
      <c r="D56" s="24">
        <v>130</v>
      </c>
      <c r="E56" s="24">
        <v>130</v>
      </c>
      <c r="F56" s="24">
        <v>130</v>
      </c>
      <c r="G56" s="24">
        <v>130</v>
      </c>
      <c r="H56" s="24">
        <v>130</v>
      </c>
      <c r="I56" s="24">
        <v>130</v>
      </c>
      <c r="J56" s="24">
        <v>130</v>
      </c>
      <c r="K56" s="24">
        <v>130</v>
      </c>
      <c r="L56" s="24">
        <v>130</v>
      </c>
      <c r="M56" s="24">
        <v>130</v>
      </c>
      <c r="N56" s="24">
        <v>130</v>
      </c>
      <c r="O56" s="24">
        <v>130</v>
      </c>
      <c r="P56" s="14">
        <f t="shared" si="9"/>
        <v>1560</v>
      </c>
    </row>
    <row r="57" spans="2:16" s="25" customFormat="1" x14ac:dyDescent="0.25">
      <c r="B57" s="45" t="s">
        <v>24</v>
      </c>
      <c r="C57" s="64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14">
        <f t="shared" si="9"/>
        <v>0</v>
      </c>
    </row>
    <row r="58" spans="2:16" x14ac:dyDescent="0.25">
      <c r="B58" s="43" t="s">
        <v>34</v>
      </c>
      <c r="C58" s="58" t="s">
        <v>64</v>
      </c>
      <c r="D58" s="13">
        <f>SUBTOTAL(9,D59:D62)</f>
        <v>0</v>
      </c>
      <c r="E58" s="13">
        <f t="shared" ref="E58:O58" si="16">SUBTOTAL(9,E59:E62)</f>
        <v>0</v>
      </c>
      <c r="F58" s="13">
        <f t="shared" si="16"/>
        <v>0</v>
      </c>
      <c r="G58" s="13">
        <f t="shared" si="16"/>
        <v>0</v>
      </c>
      <c r="H58" s="13">
        <f t="shared" si="16"/>
        <v>0</v>
      </c>
      <c r="I58" s="13">
        <f t="shared" si="16"/>
        <v>0</v>
      </c>
      <c r="J58" s="13">
        <f t="shared" si="16"/>
        <v>0</v>
      </c>
      <c r="K58" s="13">
        <f t="shared" si="16"/>
        <v>0</v>
      </c>
      <c r="L58" s="13">
        <f t="shared" si="16"/>
        <v>0</v>
      </c>
      <c r="M58" s="13">
        <f t="shared" si="16"/>
        <v>0</v>
      </c>
      <c r="N58" s="13">
        <f t="shared" si="16"/>
        <v>0</v>
      </c>
      <c r="O58" s="13">
        <f t="shared" si="16"/>
        <v>0</v>
      </c>
      <c r="P58" s="19">
        <f>SUBTOTAL(9,P59:P62)</f>
        <v>0</v>
      </c>
    </row>
    <row r="59" spans="2:16" s="25" customFormat="1" x14ac:dyDescent="0.25">
      <c r="B59" s="45" t="s">
        <v>21</v>
      </c>
      <c r="C59" s="62" t="s">
        <v>65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14">
        <f t="shared" si="9"/>
        <v>0</v>
      </c>
    </row>
    <row r="60" spans="2:16" s="25" customFormat="1" x14ac:dyDescent="0.25">
      <c r="B60" s="45" t="s">
        <v>22</v>
      </c>
      <c r="C60" s="64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14">
        <f t="shared" si="9"/>
        <v>0</v>
      </c>
    </row>
    <row r="61" spans="2:16" s="25" customFormat="1" x14ac:dyDescent="0.25">
      <c r="B61" s="45" t="s">
        <v>23</v>
      </c>
      <c r="C61" s="64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14">
        <f t="shared" si="9"/>
        <v>0</v>
      </c>
    </row>
    <row r="62" spans="2:16" s="25" customFormat="1" x14ac:dyDescent="0.25">
      <c r="B62" s="45" t="s">
        <v>24</v>
      </c>
      <c r="C62" s="6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6">
        <f t="shared" si="9"/>
        <v>0</v>
      </c>
    </row>
    <row r="63" spans="2:16" x14ac:dyDescent="0.25">
      <c r="B63" s="43" t="s">
        <v>35</v>
      </c>
      <c r="C63" s="67" t="s">
        <v>68</v>
      </c>
      <c r="D63" s="26">
        <f t="shared" ref="D63:P63" si="17">SUBTOTAL(9,D64:D67)</f>
        <v>0</v>
      </c>
      <c r="E63" s="26">
        <f t="shared" si="17"/>
        <v>0</v>
      </c>
      <c r="F63" s="26">
        <f t="shared" si="17"/>
        <v>8437.4</v>
      </c>
      <c r="G63" s="26">
        <f t="shared" si="17"/>
        <v>3094.4</v>
      </c>
      <c r="H63" s="26">
        <f t="shared" si="17"/>
        <v>3094.4</v>
      </c>
      <c r="I63" s="26">
        <f t="shared" si="17"/>
        <v>22914.400000000001</v>
      </c>
      <c r="J63" s="26">
        <f t="shared" si="17"/>
        <v>3094.4</v>
      </c>
      <c r="K63" s="26">
        <f t="shared" si="17"/>
        <v>3094.4</v>
      </c>
      <c r="L63" s="26">
        <f t="shared" si="17"/>
        <v>5094.3999999999996</v>
      </c>
      <c r="M63" s="26">
        <f t="shared" si="17"/>
        <v>51199.302361427486</v>
      </c>
      <c r="N63" s="26">
        <f t="shared" si="17"/>
        <v>38199.302361427486</v>
      </c>
      <c r="O63" s="26">
        <f t="shared" si="17"/>
        <v>10094.4</v>
      </c>
      <c r="P63" s="19">
        <f t="shared" si="17"/>
        <v>148316.80472285498</v>
      </c>
    </row>
    <row r="64" spans="2:16" x14ac:dyDescent="0.25">
      <c r="B64" s="46" t="s">
        <v>36</v>
      </c>
      <c r="C64" s="59" t="s">
        <v>68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14">
        <f t="shared" si="9"/>
        <v>0</v>
      </c>
    </row>
    <row r="65" spans="2:16" x14ac:dyDescent="0.25">
      <c r="B65" s="46" t="s">
        <v>37</v>
      </c>
      <c r="C65" s="59" t="s">
        <v>68</v>
      </c>
      <c r="D65" s="48">
        <v>0</v>
      </c>
      <c r="E65" s="48">
        <v>0</v>
      </c>
      <c r="F65" s="48">
        <v>3000</v>
      </c>
      <c r="G65" s="48">
        <v>1000</v>
      </c>
      <c r="H65" s="48">
        <v>1000</v>
      </c>
      <c r="I65" s="48">
        <v>13000</v>
      </c>
      <c r="J65" s="48">
        <v>1000</v>
      </c>
      <c r="K65" s="48">
        <v>1000</v>
      </c>
      <c r="L65" s="48">
        <v>3000</v>
      </c>
      <c r="M65" s="48">
        <v>34104.902361427485</v>
      </c>
      <c r="N65" s="48">
        <v>26104.902361427485</v>
      </c>
      <c r="O65" s="48">
        <v>8000</v>
      </c>
      <c r="P65" s="14">
        <f t="shared" si="9"/>
        <v>91209.804722854969</v>
      </c>
    </row>
    <row r="66" spans="2:16" x14ac:dyDescent="0.25">
      <c r="B66" s="46" t="s">
        <v>38</v>
      </c>
      <c r="C66" s="59" t="s">
        <v>68</v>
      </c>
      <c r="D66" s="48">
        <v>0</v>
      </c>
      <c r="E66" s="48">
        <v>0</v>
      </c>
      <c r="F66" s="48">
        <v>5437.4</v>
      </c>
      <c r="G66" s="48">
        <v>2094.4</v>
      </c>
      <c r="H66" s="48">
        <v>2094.4</v>
      </c>
      <c r="I66" s="48">
        <v>9914.4</v>
      </c>
      <c r="J66" s="48">
        <v>2094.4</v>
      </c>
      <c r="K66" s="48">
        <v>2094.4</v>
      </c>
      <c r="L66" s="48">
        <v>2094.4</v>
      </c>
      <c r="M66" s="48">
        <v>17094.400000000001</v>
      </c>
      <c r="N66" s="48">
        <v>12094.4</v>
      </c>
      <c r="O66" s="48">
        <v>2094.4</v>
      </c>
      <c r="P66" s="14">
        <f t="shared" si="9"/>
        <v>57107.000000000007</v>
      </c>
    </row>
    <row r="67" spans="2:16" x14ac:dyDescent="0.25">
      <c r="B67" s="46" t="s">
        <v>39</v>
      </c>
      <c r="C67" s="64" t="s">
        <v>68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14">
        <f t="shared" si="9"/>
        <v>0</v>
      </c>
    </row>
    <row r="68" spans="2:16" x14ac:dyDescent="0.25">
      <c r="B68" s="43" t="s">
        <v>40</v>
      </c>
      <c r="C68" s="58" t="s">
        <v>69</v>
      </c>
      <c r="D68" s="26">
        <f t="shared" ref="D68:P68" si="18">SUBTOTAL(9,D69:D70)</f>
        <v>0</v>
      </c>
      <c r="E68" s="26">
        <f t="shared" si="18"/>
        <v>30541.436979355312</v>
      </c>
      <c r="F68" s="26">
        <f t="shared" si="18"/>
        <v>46158.861221779545</v>
      </c>
      <c r="G68" s="26">
        <f t="shared" si="18"/>
        <v>48660.596859703968</v>
      </c>
      <c r="H68" s="26">
        <f t="shared" si="18"/>
        <v>53350.111728035467</v>
      </c>
      <c r="I68" s="26">
        <f t="shared" si="18"/>
        <v>55397.985300481974</v>
      </c>
      <c r="J68" s="26">
        <f t="shared" si="18"/>
        <v>59834.841225989629</v>
      </c>
      <c r="K68" s="26">
        <f t="shared" si="18"/>
        <v>60339.58299043632</v>
      </c>
      <c r="L68" s="26">
        <f t="shared" si="18"/>
        <v>61796.520767438102</v>
      </c>
      <c r="M68" s="26">
        <f t="shared" si="18"/>
        <v>59282.818142710479</v>
      </c>
      <c r="N68" s="26">
        <f t="shared" si="18"/>
        <v>59130.472529090628</v>
      </c>
      <c r="O68" s="26">
        <f t="shared" si="18"/>
        <v>0</v>
      </c>
      <c r="P68" s="19">
        <f t="shared" si="18"/>
        <v>534493.22774502146</v>
      </c>
    </row>
    <row r="69" spans="2:16" x14ac:dyDescent="0.25">
      <c r="B69" s="49" t="s">
        <v>40</v>
      </c>
      <c r="C69" s="69" t="s">
        <v>69</v>
      </c>
      <c r="D69" s="28">
        <v>0</v>
      </c>
      <c r="E69" s="28">
        <v>30541.436979355312</v>
      </c>
      <c r="F69" s="28">
        <v>46158.861221779545</v>
      </c>
      <c r="G69" s="28">
        <v>48660.596859703968</v>
      </c>
      <c r="H69" s="28">
        <v>53350.111728035467</v>
      </c>
      <c r="I69" s="28">
        <v>55397.985300481974</v>
      </c>
      <c r="J69" s="28">
        <v>59834.841225989629</v>
      </c>
      <c r="K69" s="28">
        <v>60339.58299043632</v>
      </c>
      <c r="L69" s="28">
        <v>61796.520767438102</v>
      </c>
      <c r="M69" s="28">
        <v>59282.818142710479</v>
      </c>
      <c r="N69" s="28">
        <v>59130.472529090628</v>
      </c>
      <c r="O69" s="28">
        <v>0</v>
      </c>
      <c r="P69" s="31">
        <f t="shared" si="9"/>
        <v>534493.22774502146</v>
      </c>
    </row>
    <row r="70" spans="2:16" x14ac:dyDescent="0.25">
      <c r="B70" s="46" t="s">
        <v>36</v>
      </c>
      <c r="C70" s="59" t="s">
        <v>68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14">
        <f t="shared" si="9"/>
        <v>0</v>
      </c>
    </row>
    <row r="71" spans="2:16" x14ac:dyDescent="0.25">
      <c r="B71" s="43" t="s">
        <v>41</v>
      </c>
      <c r="C71" s="58" t="s">
        <v>68</v>
      </c>
      <c r="D71" s="26">
        <f t="shared" ref="D71:P71" si="19">SUBTOTAL(9,D72:D74)</f>
        <v>0</v>
      </c>
      <c r="E71" s="26">
        <f t="shared" si="19"/>
        <v>94694.07144150672</v>
      </c>
      <c r="F71" s="26">
        <f t="shared" si="19"/>
        <v>59161.931818181809</v>
      </c>
      <c r="G71" s="26">
        <f t="shared" si="19"/>
        <v>15178.087649402391</v>
      </c>
      <c r="H71" s="26">
        <f t="shared" si="19"/>
        <v>19394.22310756972</v>
      </c>
      <c r="I71" s="26">
        <f t="shared" si="19"/>
        <v>11594.37250996016</v>
      </c>
      <c r="J71" s="26">
        <f t="shared" si="19"/>
        <v>25517.909950157533</v>
      </c>
      <c r="K71" s="26">
        <f t="shared" si="19"/>
        <v>14694.731534114586</v>
      </c>
      <c r="L71" s="26">
        <f t="shared" si="19"/>
        <v>8996.7744086415842</v>
      </c>
      <c r="M71" s="26">
        <f t="shared" si="19"/>
        <v>0</v>
      </c>
      <c r="N71" s="26">
        <f t="shared" si="19"/>
        <v>67914</v>
      </c>
      <c r="O71" s="26">
        <f t="shared" si="19"/>
        <v>0</v>
      </c>
      <c r="P71" s="19">
        <f t="shared" si="19"/>
        <v>317146.10241953447</v>
      </c>
    </row>
    <row r="72" spans="2:16" x14ac:dyDescent="0.25">
      <c r="B72" s="46" t="s">
        <v>42</v>
      </c>
      <c r="C72" s="70" t="s">
        <v>68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67914</v>
      </c>
      <c r="O72" s="48">
        <v>0</v>
      </c>
      <c r="P72" s="14">
        <f t="shared" si="9"/>
        <v>67914</v>
      </c>
    </row>
    <row r="73" spans="2:16" x14ac:dyDescent="0.25">
      <c r="B73" s="49" t="s">
        <v>43</v>
      </c>
      <c r="C73" s="71" t="s">
        <v>68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31">
        <f t="shared" si="9"/>
        <v>0</v>
      </c>
    </row>
    <row r="74" spans="2:16" x14ac:dyDescent="0.25">
      <c r="B74" s="49" t="s">
        <v>44</v>
      </c>
      <c r="C74" s="69" t="s">
        <v>69</v>
      </c>
      <c r="D74" s="28">
        <v>0</v>
      </c>
      <c r="E74" s="28">
        <v>94694.07144150672</v>
      </c>
      <c r="F74" s="28">
        <v>59161.931818181809</v>
      </c>
      <c r="G74" s="28">
        <v>15178.087649402391</v>
      </c>
      <c r="H74" s="28">
        <v>19394.22310756972</v>
      </c>
      <c r="I74" s="28">
        <v>11594.37250996016</v>
      </c>
      <c r="J74" s="28">
        <v>25517.909950157533</v>
      </c>
      <c r="K74" s="28">
        <v>14694.731534114586</v>
      </c>
      <c r="L74" s="28">
        <v>8996.7744086415842</v>
      </c>
      <c r="M74" s="28">
        <v>0</v>
      </c>
      <c r="N74" s="28">
        <v>0</v>
      </c>
      <c r="O74" s="28">
        <v>0</v>
      </c>
      <c r="P74" s="31">
        <f t="shared" si="9"/>
        <v>249232.10241953449</v>
      </c>
    </row>
    <row r="75" spans="2:16" x14ac:dyDescent="0.25">
      <c r="B75" s="43" t="s">
        <v>45</v>
      </c>
      <c r="C75" s="67" t="s">
        <v>68</v>
      </c>
      <c r="D75" s="26">
        <f t="shared" ref="D75:P75" si="20">SUBTOTAL(9,D76)</f>
        <v>0</v>
      </c>
      <c r="E75" s="26">
        <f t="shared" si="20"/>
        <v>0</v>
      </c>
      <c r="F75" s="26">
        <f t="shared" si="20"/>
        <v>0</v>
      </c>
      <c r="G75" s="26">
        <f t="shared" si="20"/>
        <v>0</v>
      </c>
      <c r="H75" s="26">
        <f t="shared" si="20"/>
        <v>0</v>
      </c>
      <c r="I75" s="26">
        <f t="shared" si="20"/>
        <v>0</v>
      </c>
      <c r="J75" s="26">
        <f t="shared" si="20"/>
        <v>0</v>
      </c>
      <c r="K75" s="26">
        <f t="shared" si="20"/>
        <v>0</v>
      </c>
      <c r="L75" s="26">
        <f t="shared" si="20"/>
        <v>0</v>
      </c>
      <c r="M75" s="26">
        <f t="shared" si="20"/>
        <v>0</v>
      </c>
      <c r="N75" s="26">
        <f t="shared" si="20"/>
        <v>0</v>
      </c>
      <c r="O75" s="26">
        <f t="shared" si="20"/>
        <v>0</v>
      </c>
      <c r="P75" s="19">
        <f t="shared" si="20"/>
        <v>0</v>
      </c>
    </row>
    <row r="76" spans="2:16" x14ac:dyDescent="0.25">
      <c r="B76" s="49" t="s">
        <v>45</v>
      </c>
      <c r="C76" s="71" t="s">
        <v>68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31">
        <f t="shared" si="9"/>
        <v>0</v>
      </c>
    </row>
    <row r="77" spans="2:16" x14ac:dyDescent="0.25">
      <c r="B77" s="43" t="s">
        <v>46</v>
      </c>
      <c r="C77" s="67" t="s">
        <v>68</v>
      </c>
      <c r="D77" s="26">
        <f t="shared" ref="D77:P77" si="21">SUBTOTAL(9,D78)</f>
        <v>149554.61790904828</v>
      </c>
      <c r="E77" s="26">
        <f t="shared" si="21"/>
        <v>169465.54149085793</v>
      </c>
      <c r="F77" s="26">
        <f t="shared" si="21"/>
        <v>84777.308954524138</v>
      </c>
      <c r="G77" s="26">
        <f t="shared" si="21"/>
        <v>60000</v>
      </c>
      <c r="H77" s="26">
        <f t="shared" si="21"/>
        <v>40000</v>
      </c>
      <c r="I77" s="26">
        <f t="shared" si="21"/>
        <v>40000</v>
      </c>
      <c r="J77" s="26">
        <f t="shared" si="21"/>
        <v>60000</v>
      </c>
      <c r="K77" s="26">
        <f t="shared" si="21"/>
        <v>40000</v>
      </c>
      <c r="L77" s="26">
        <f t="shared" si="21"/>
        <v>40000</v>
      </c>
      <c r="M77" s="26">
        <f t="shared" si="21"/>
        <v>50000</v>
      </c>
      <c r="N77" s="26">
        <f t="shared" si="21"/>
        <v>60000</v>
      </c>
      <c r="O77" s="26">
        <f t="shared" si="21"/>
        <v>70000</v>
      </c>
      <c r="P77" s="19">
        <f t="shared" si="21"/>
        <v>863797.46835443028</v>
      </c>
    </row>
    <row r="78" spans="2:16" x14ac:dyDescent="0.25">
      <c r="B78" s="49" t="s">
        <v>46</v>
      </c>
      <c r="C78" s="71" t="s">
        <v>68</v>
      </c>
      <c r="D78" s="28">
        <v>149554.61790904828</v>
      </c>
      <c r="E78" s="28">
        <v>169465.54149085793</v>
      </c>
      <c r="F78" s="28">
        <v>84777.308954524138</v>
      </c>
      <c r="G78" s="28">
        <v>60000</v>
      </c>
      <c r="H78" s="28">
        <v>40000</v>
      </c>
      <c r="I78" s="28">
        <v>40000</v>
      </c>
      <c r="J78" s="28">
        <v>60000</v>
      </c>
      <c r="K78" s="28">
        <v>40000</v>
      </c>
      <c r="L78" s="28">
        <v>40000</v>
      </c>
      <c r="M78" s="28">
        <v>50000</v>
      </c>
      <c r="N78" s="28">
        <v>60000</v>
      </c>
      <c r="O78" s="28">
        <v>70000</v>
      </c>
      <c r="P78" s="31">
        <f t="shared" si="9"/>
        <v>863797.46835443028</v>
      </c>
    </row>
    <row r="79" spans="2:16" x14ac:dyDescent="0.25">
      <c r="B79" s="43" t="s">
        <v>47</v>
      </c>
      <c r="C79" s="67" t="s">
        <v>68</v>
      </c>
      <c r="D79" s="26">
        <f t="shared" ref="D79:O79" si="22">SUBTOTAL(9,D80:D81)</f>
        <v>2708.3333333333335</v>
      </c>
      <c r="E79" s="26">
        <f t="shared" si="22"/>
        <v>5753.787878787879</v>
      </c>
      <c r="F79" s="26">
        <f t="shared" si="22"/>
        <v>5753.787878787879</v>
      </c>
      <c r="G79" s="26">
        <f t="shared" si="22"/>
        <v>3253.787878787879</v>
      </c>
      <c r="H79" s="26">
        <f t="shared" si="22"/>
        <v>3253.787878787879</v>
      </c>
      <c r="I79" s="26">
        <f t="shared" si="22"/>
        <v>3253.787878787879</v>
      </c>
      <c r="J79" s="26">
        <f t="shared" si="22"/>
        <v>3253.787878787879</v>
      </c>
      <c r="K79" s="26">
        <f t="shared" si="22"/>
        <v>3253.787878787879</v>
      </c>
      <c r="L79" s="26">
        <f t="shared" si="22"/>
        <v>3253.787878787879</v>
      </c>
      <c r="M79" s="26">
        <f t="shared" si="22"/>
        <v>3253.787878787879</v>
      </c>
      <c r="N79" s="26">
        <f t="shared" si="22"/>
        <v>3253.787878787879</v>
      </c>
      <c r="O79" s="26">
        <f t="shared" si="22"/>
        <v>5753.787878787879</v>
      </c>
      <c r="P79" s="19">
        <f>SUBTOTAL(9,P80:P81)</f>
        <v>46000</v>
      </c>
    </row>
    <row r="80" spans="2:16" x14ac:dyDescent="0.25">
      <c r="B80" s="46" t="s">
        <v>48</v>
      </c>
      <c r="C80" s="59" t="s">
        <v>68</v>
      </c>
      <c r="D80" s="48">
        <v>625</v>
      </c>
      <c r="E80" s="48">
        <v>3670.4545454545455</v>
      </c>
      <c r="F80" s="48">
        <v>3670.4545454545455</v>
      </c>
      <c r="G80" s="48">
        <v>1170.4545454545455</v>
      </c>
      <c r="H80" s="48">
        <v>1170.4545454545455</v>
      </c>
      <c r="I80" s="48">
        <v>1170.4545454545455</v>
      </c>
      <c r="J80" s="48">
        <v>1170.4545454545455</v>
      </c>
      <c r="K80" s="48">
        <v>1170.4545454545455</v>
      </c>
      <c r="L80" s="48">
        <v>1170.4545454545455</v>
      </c>
      <c r="M80" s="48">
        <v>1170.4545454545455</v>
      </c>
      <c r="N80" s="48">
        <v>1170.4545454545455</v>
      </c>
      <c r="O80" s="48">
        <v>3670.4545454545455</v>
      </c>
      <c r="P80" s="14">
        <f t="shared" ref="P80" si="23">SUM(D80:O80)</f>
        <v>21000.000000000004</v>
      </c>
    </row>
    <row r="81" spans="2:17" x14ac:dyDescent="0.25">
      <c r="B81" s="46" t="s">
        <v>49</v>
      </c>
      <c r="C81" s="59" t="s">
        <v>68</v>
      </c>
      <c r="D81" s="48">
        <v>2083.3333333333335</v>
      </c>
      <c r="E81" s="48">
        <v>2083.3333333333335</v>
      </c>
      <c r="F81" s="48">
        <v>2083.3333333333335</v>
      </c>
      <c r="G81" s="48">
        <v>2083.3333333333335</v>
      </c>
      <c r="H81" s="48">
        <v>2083.3333333333335</v>
      </c>
      <c r="I81" s="48">
        <v>2083.3333333333335</v>
      </c>
      <c r="J81" s="48">
        <v>2083.3333333333335</v>
      </c>
      <c r="K81" s="48">
        <v>2083.3333333333335</v>
      </c>
      <c r="L81" s="48">
        <v>2083.3333333333335</v>
      </c>
      <c r="M81" s="48">
        <v>2083.3333333333335</v>
      </c>
      <c r="N81" s="48">
        <v>2083.3333333333335</v>
      </c>
      <c r="O81" s="48">
        <v>2083.3333333333335</v>
      </c>
      <c r="P81" s="14">
        <f t="shared" si="9"/>
        <v>24999.999999999996</v>
      </c>
    </row>
    <row r="82" spans="2:17" x14ac:dyDescent="0.25">
      <c r="B82" s="43" t="s">
        <v>50</v>
      </c>
      <c r="C82" s="67" t="s">
        <v>68</v>
      </c>
      <c r="D82" s="26">
        <f>SUBTOTAL(9,D83:D86,D89)</f>
        <v>0</v>
      </c>
      <c r="E82" s="26">
        <f t="shared" ref="E82:P82" si="24">SUBTOTAL(9,E83:E86,E89)</f>
        <v>21757.984214370674</v>
      </c>
      <c r="F82" s="26">
        <f t="shared" si="24"/>
        <v>38193.241156014075</v>
      </c>
      <c r="G82" s="26">
        <f t="shared" si="24"/>
        <v>33193.241156014075</v>
      </c>
      <c r="H82" s="26">
        <f t="shared" si="24"/>
        <v>33193.241156014075</v>
      </c>
      <c r="I82" s="26">
        <f t="shared" si="24"/>
        <v>39193.241156014075</v>
      </c>
      <c r="J82" s="26">
        <f t="shared" si="24"/>
        <v>33193.241156014054</v>
      </c>
      <c r="K82" s="26">
        <f t="shared" si="24"/>
        <v>33193.24115601409</v>
      </c>
      <c r="L82" s="26">
        <f t="shared" si="24"/>
        <v>33193.241156014054</v>
      </c>
      <c r="M82" s="26">
        <f t="shared" si="24"/>
        <v>36693.241156014054</v>
      </c>
      <c r="N82" s="26">
        <f t="shared" si="24"/>
        <v>50693.24115601409</v>
      </c>
      <c r="O82" s="26">
        <f t="shared" si="24"/>
        <v>18232.98421437071</v>
      </c>
      <c r="P82" s="19">
        <f t="shared" si="24"/>
        <v>370730.13883286802</v>
      </c>
    </row>
    <row r="83" spans="2:17" x14ac:dyDescent="0.25">
      <c r="B83" s="46" t="s">
        <v>51</v>
      </c>
      <c r="C83" s="59" t="s">
        <v>68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14">
        <f t="shared" si="9"/>
        <v>0</v>
      </c>
    </row>
    <row r="84" spans="2:17" x14ac:dyDescent="0.25">
      <c r="B84" s="46" t="s">
        <v>52</v>
      </c>
      <c r="C84" s="59" t="s">
        <v>68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3">
        <f t="shared" si="9"/>
        <v>0</v>
      </c>
    </row>
    <row r="85" spans="2:17" x14ac:dyDescent="0.25">
      <c r="B85" s="46" t="s">
        <v>53</v>
      </c>
      <c r="C85" s="59" t="s">
        <v>68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14">
        <f t="shared" si="9"/>
        <v>0</v>
      </c>
    </row>
    <row r="86" spans="2:17" x14ac:dyDescent="0.25">
      <c r="B86" s="46" t="s">
        <v>54</v>
      </c>
      <c r="C86" s="59" t="s">
        <v>68</v>
      </c>
      <c r="D86" s="32">
        <f>SUM(D87:D88)</f>
        <v>0</v>
      </c>
      <c r="E86" s="32">
        <f t="shared" ref="E86:O86" si="25">SUM(E87:E88)</f>
        <v>21757.984214370674</v>
      </c>
      <c r="F86" s="32">
        <f t="shared" si="25"/>
        <v>38193.241156014075</v>
      </c>
      <c r="G86" s="32">
        <f t="shared" si="25"/>
        <v>33193.241156014075</v>
      </c>
      <c r="H86" s="32">
        <f t="shared" si="25"/>
        <v>33193.241156014075</v>
      </c>
      <c r="I86" s="32">
        <f t="shared" si="25"/>
        <v>35693.241156014075</v>
      </c>
      <c r="J86" s="32">
        <f t="shared" si="25"/>
        <v>33193.241156014054</v>
      </c>
      <c r="K86" s="32">
        <f t="shared" si="25"/>
        <v>33193.24115601409</v>
      </c>
      <c r="L86" s="32">
        <f t="shared" si="25"/>
        <v>33193.241156014054</v>
      </c>
      <c r="M86" s="32">
        <f t="shared" si="25"/>
        <v>33193.241156014054</v>
      </c>
      <c r="N86" s="32">
        <f t="shared" si="25"/>
        <v>50693.24115601409</v>
      </c>
      <c r="O86" s="32">
        <f t="shared" si="25"/>
        <v>18232.98421437071</v>
      </c>
      <c r="P86" s="34">
        <f>SUM(D86:O86)</f>
        <v>363730.13883286802</v>
      </c>
    </row>
    <row r="87" spans="2:17" ht="15" customHeight="1" outlineLevel="1" x14ac:dyDescent="0.25">
      <c r="B87" s="45" t="s">
        <v>55</v>
      </c>
      <c r="C87" s="59" t="s">
        <v>68</v>
      </c>
      <c r="D87" s="50">
        <v>0</v>
      </c>
      <c r="E87" s="48">
        <v>6797.7272727272721</v>
      </c>
      <c r="F87" s="48">
        <v>8272.7272727272721</v>
      </c>
      <c r="G87" s="48">
        <v>3272.7272727272725</v>
      </c>
      <c r="H87" s="48">
        <v>3272.7272727272725</v>
      </c>
      <c r="I87" s="48">
        <v>5772.7272727272721</v>
      </c>
      <c r="J87" s="48">
        <v>3272.7272727272725</v>
      </c>
      <c r="K87" s="48">
        <v>3272.7272727272725</v>
      </c>
      <c r="L87" s="48">
        <v>3272.7272727272725</v>
      </c>
      <c r="M87" s="48">
        <v>3272.7272727272725</v>
      </c>
      <c r="N87" s="48">
        <v>20772.727272727272</v>
      </c>
      <c r="O87" s="48">
        <v>3272.7272727272725</v>
      </c>
      <c r="P87" s="20">
        <f>SUM(D87:O87)</f>
        <v>64524.999999999993</v>
      </c>
    </row>
    <row r="88" spans="2:17" ht="15" customHeight="1" outlineLevel="1" x14ac:dyDescent="0.25">
      <c r="B88" s="45" t="s">
        <v>56</v>
      </c>
      <c r="C88" s="59" t="s">
        <v>68</v>
      </c>
      <c r="D88" s="48">
        <v>0</v>
      </c>
      <c r="E88" s="48">
        <v>14960.256941643402</v>
      </c>
      <c r="F88" s="48">
        <v>29920.513883286807</v>
      </c>
      <c r="G88" s="48">
        <v>29920.5138832868</v>
      </c>
      <c r="H88" s="48">
        <v>29920.5138832868</v>
      </c>
      <c r="I88" s="48">
        <v>29920.5138832868</v>
      </c>
      <c r="J88" s="48">
        <v>29920.513883286781</v>
      </c>
      <c r="K88" s="48">
        <v>29920.513883286814</v>
      </c>
      <c r="L88" s="48">
        <v>29920.513883286781</v>
      </c>
      <c r="M88" s="48">
        <v>29920.513883286781</v>
      </c>
      <c r="N88" s="48">
        <v>29920.513883286814</v>
      </c>
      <c r="O88" s="48">
        <v>14960.256941643436</v>
      </c>
      <c r="P88" s="20">
        <f>SUM(D88:O88)</f>
        <v>299205.13883286802</v>
      </c>
    </row>
    <row r="89" spans="2:17" x14ac:dyDescent="0.25">
      <c r="B89" s="43" t="s">
        <v>57</v>
      </c>
      <c r="C89" s="67" t="s">
        <v>68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3500</v>
      </c>
      <c r="J89" s="26">
        <v>0</v>
      </c>
      <c r="K89" s="26">
        <v>0</v>
      </c>
      <c r="L89" s="26">
        <v>0</v>
      </c>
      <c r="M89" s="26">
        <v>3500</v>
      </c>
      <c r="N89" s="26">
        <v>0</v>
      </c>
      <c r="O89" s="26">
        <v>0</v>
      </c>
      <c r="P89" s="19">
        <f t="shared" ref="P89" si="26">SUM(D89:O89)</f>
        <v>7000</v>
      </c>
    </row>
    <row r="90" spans="2:17" x14ac:dyDescent="0.25">
      <c r="B90" s="43" t="s">
        <v>58</v>
      </c>
      <c r="C90" s="72"/>
      <c r="D90" s="17">
        <f>SUM(D82,D79,D77,D75,D71,D68,D63,D24)</f>
        <v>231233.90957571496</v>
      </c>
      <c r="E90" s="17">
        <f t="shared" ref="E90:P90" si="27">SUM(E82,E79,E77,E75,E71,E68,E63,E24)</f>
        <v>401183.7803382118</v>
      </c>
      <c r="F90" s="17">
        <f t="shared" si="27"/>
        <v>321453.48936262081</v>
      </c>
      <c r="G90" s="17">
        <f t="shared" si="27"/>
        <v>242351.07187724166</v>
      </c>
      <c r="H90" s="17">
        <f t="shared" si="27"/>
        <v>231256.7222037405</v>
      </c>
      <c r="I90" s="17">
        <f t="shared" si="27"/>
        <v>251324.74517857743</v>
      </c>
      <c r="J90" s="17">
        <f t="shared" si="27"/>
        <v>263865.13854428241</v>
      </c>
      <c r="K90" s="17">
        <f t="shared" si="27"/>
        <v>233546.70189268619</v>
      </c>
      <c r="L90" s="17">
        <f t="shared" si="27"/>
        <v>231305.68254421494</v>
      </c>
      <c r="M90" s="17">
        <f t="shared" si="27"/>
        <v>279400.10787227325</v>
      </c>
      <c r="N90" s="17">
        <f t="shared" si="27"/>
        <v>358161.76225865335</v>
      </c>
      <c r="O90" s="17">
        <f t="shared" si="27"/>
        <v>223052.1304264919</v>
      </c>
      <c r="P90" s="18">
        <f t="shared" si="27"/>
        <v>3268135.2420747094</v>
      </c>
      <c r="Q90" s="32"/>
    </row>
    <row r="91" spans="2:17" ht="4.5" customHeight="1" thickBot="1" x14ac:dyDescent="0.3">
      <c r="B91" s="39"/>
      <c r="C91" s="52"/>
      <c r="P91" s="9"/>
    </row>
    <row r="92" spans="2:17" ht="14.4" thickBot="1" x14ac:dyDescent="0.3">
      <c r="B92" s="43" t="s">
        <v>70</v>
      </c>
      <c r="C92" s="73" t="s">
        <v>68</v>
      </c>
      <c r="D92" s="36">
        <f>D13-D90</f>
        <v>-231233.90957571496</v>
      </c>
      <c r="E92" s="36">
        <f t="shared" ref="E92:O92" si="28">E13-E90</f>
        <v>-286104.88078710873</v>
      </c>
      <c r="F92" s="36">
        <f t="shared" si="28"/>
        <v>-91295.690260414616</v>
      </c>
      <c r="G92" s="36">
        <f t="shared" si="28"/>
        <v>-12193.272775035526</v>
      </c>
      <c r="H92" s="36">
        <f t="shared" si="28"/>
        <v>-1098.9231015343685</v>
      </c>
      <c r="I92" s="36">
        <f t="shared" si="28"/>
        <v>-21166.9460763713</v>
      </c>
      <c r="J92" s="36">
        <f t="shared" si="28"/>
        <v>-33707.339442076394</v>
      </c>
      <c r="K92" s="36">
        <f t="shared" si="28"/>
        <v>-3388.9027904799441</v>
      </c>
      <c r="L92" s="36">
        <f t="shared" si="28"/>
        <v>-1147.8834420089261</v>
      </c>
      <c r="M92" s="36">
        <f t="shared" si="28"/>
        <v>-49242.308770067233</v>
      </c>
      <c r="N92" s="36">
        <f t="shared" si="28"/>
        <v>-128003.96315644711</v>
      </c>
      <c r="O92" s="36">
        <f t="shared" si="28"/>
        <v>-107973.23087538854</v>
      </c>
      <c r="P92" s="35">
        <f>SUM(D92:O92)</f>
        <v>-966557.2510526476</v>
      </c>
    </row>
    <row r="93" spans="2:17" ht="4.5" customHeight="1" thickBot="1" x14ac:dyDescent="0.3">
      <c r="B93" s="39"/>
      <c r="C93" s="52"/>
      <c r="P93" s="9"/>
    </row>
    <row r="94" spans="2:17" ht="14.4" thickBot="1" x14ac:dyDescent="0.3">
      <c r="B94" s="51" t="s">
        <v>59</v>
      </c>
      <c r="C94" s="73"/>
      <c r="D94" s="36">
        <f t="shared" ref="D94:P94" si="29">D13-D90-D92</f>
        <v>0</v>
      </c>
      <c r="E94" s="36">
        <f t="shared" si="29"/>
        <v>0</v>
      </c>
      <c r="F94" s="36">
        <f t="shared" si="29"/>
        <v>0</v>
      </c>
      <c r="G94" s="36">
        <f t="shared" si="29"/>
        <v>0</v>
      </c>
      <c r="H94" s="36">
        <f t="shared" si="29"/>
        <v>0</v>
      </c>
      <c r="I94" s="36">
        <f t="shared" si="29"/>
        <v>0</v>
      </c>
      <c r="J94" s="36">
        <f t="shared" si="29"/>
        <v>0</v>
      </c>
      <c r="K94" s="36">
        <f t="shared" si="29"/>
        <v>0</v>
      </c>
      <c r="L94" s="36">
        <f t="shared" si="29"/>
        <v>0</v>
      </c>
      <c r="M94" s="36">
        <f t="shared" si="29"/>
        <v>0</v>
      </c>
      <c r="N94" s="36">
        <f t="shared" si="29"/>
        <v>0</v>
      </c>
      <c r="O94" s="36">
        <f t="shared" si="29"/>
        <v>0</v>
      </c>
      <c r="P94" s="35">
        <f t="shared" si="29"/>
        <v>0</v>
      </c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Narcisse</dc:creator>
  <cp:lastModifiedBy>Jaime Paltjon</cp:lastModifiedBy>
  <dcterms:created xsi:type="dcterms:W3CDTF">2023-06-14T17:47:45Z</dcterms:created>
  <dcterms:modified xsi:type="dcterms:W3CDTF">2023-06-14T22:00:02Z</dcterms:modified>
</cp:coreProperties>
</file>